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_analytique" sheetId="1" state="visible" r:id="rId3"/>
    <sheet name="CERFA" sheetId="2" state="visible" r:id="rId4"/>
    <sheet name="liste_déroulante" sheetId="3" state="visible" r:id="rId5"/>
  </sheets>
  <definedNames>
    <definedName function="false" hidden="false" localSheetId="0" name="_xlnm.Print_Area" vbProcedure="false">Budget_analytique!$B$1:$K$157</definedName>
    <definedName function="false" hidden="false" localSheetId="1" name="_xlnm.Print_Area" vbProcedure="false">CERFA!$B$1:$I$45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<sst xmlns="http://schemas.openxmlformats.org/spreadsheetml/2006/main" count="386" uniqueCount="156">
  <si>
    <t xml:space="preserve">NE REMPLIR QUE LES CELLULES BLANCHES</t>
  </si>
  <si>
    <t xml:space="preserve">Budget Prévisionnel</t>
  </si>
  <si>
    <t xml:space="preserve">Budget Réalisé</t>
  </si>
  <si>
    <t xml:space="preserve">Nom du porteur</t>
  </si>
  <si>
    <t xml:space="preserve">Nom de l’action</t>
  </si>
  <si>
    <t xml:space="preserve">Nombre de session</t>
  </si>
  <si>
    <t xml:space="preserve">Nombre de séance par session</t>
  </si>
  <si>
    <t xml:space="preserve">Nombre d’heure par séance</t>
  </si>
  <si>
    <t xml:space="preserve">Total d’heures pour l’action</t>
  </si>
  <si>
    <t xml:space="preserve">Montant de la demande initiale</t>
  </si>
  <si>
    <t xml:space="preserve">Budget intervenant·e·s</t>
  </si>
  <si>
    <t xml:space="preserve">Détailler la nature des dépenses prévisionnelles</t>
  </si>
  <si>
    <t xml:space="preserve">Ressources externes</t>
  </si>
  <si>
    <t xml:space="preserve">Nom et fonction de l’intervenant</t>
  </si>
  <si>
    <t xml:space="preserve">Nombre d’intervenant·e·s</t>
  </si>
  <si>
    <t xml:space="preserve">Nombre d’heures/intervenant·e·s</t>
  </si>
  <si>
    <t xml:space="preserve">Coût horaire/ intervenant·e</t>
  </si>
  <si>
    <t xml:space="preserve">Total par ressources intervenant·e</t>
  </si>
  <si>
    <t xml:space="preserve">Ventilation Budget intervenant·e·s</t>
  </si>
  <si>
    <t xml:space="preserve">Total dépenses intervenants et bénévoles</t>
  </si>
  <si>
    <t xml:space="preserve">Ressources internes</t>
  </si>
  <si>
    <t xml:space="preserve">Total dépenses</t>
  </si>
  <si>
    <t xml:space="preserve">COFINANCEMENT</t>
  </si>
  <si>
    <t xml:space="preserve">bénévoles</t>
  </si>
  <si>
    <t xml:space="preserve">Part de financement CFPPA</t>
  </si>
  <si>
    <t xml:space="preserve">Budget déplacement Intervenant</t>
  </si>
  <si>
    <t xml:space="preserve">Nombre de kilomètres / séance (détailler si nécessaire par lieu d’intervention)</t>
  </si>
  <si>
    <t xml:space="preserve">Coût du kilomètre (ajustement)</t>
  </si>
  <si>
    <t xml:space="preserve">Coût des repas</t>
  </si>
  <si>
    <t xml:space="preserve">repas</t>
  </si>
  <si>
    <t xml:space="preserve">Frais d’autoroute</t>
  </si>
  <si>
    <t xml:space="preserve">Total frais de déplacements</t>
  </si>
  <si>
    <t xml:space="preserve">Ventilation Budget déplacement Intervenant</t>
  </si>
  <si>
    <t xml:space="preserve">Total dépenses frais de déplacement intervenants dont bénévolat</t>
  </si>
  <si>
    <t xml:space="preserve">Budget frais annexes</t>
  </si>
  <si>
    <t xml:space="preserve">Location de salle à titre gratuit</t>
  </si>
  <si>
    <t xml:space="preserve">Prestation de service</t>
  </si>
  <si>
    <t xml:space="preserve">Ventilation Budget frais annexes</t>
  </si>
  <si>
    <t xml:space="preserve">Total frais annexes</t>
  </si>
  <si>
    <t xml:space="preserve">Total des dépenses annexes</t>
  </si>
  <si>
    <t xml:space="preserve">Budget frais de communication</t>
  </si>
  <si>
    <t xml:space="preserve">Ventilation Budget frais de communication</t>
  </si>
  <si>
    <t xml:space="preserve">Total frais de communication</t>
  </si>
  <si>
    <t xml:space="preserve">Total des dépenses frais de communication</t>
  </si>
  <si>
    <r>
      <rPr>
        <b val="true"/>
        <sz val="14"/>
        <color rgb="FF000000"/>
        <rFont val="Arial"/>
        <family val="2"/>
        <charset val="1"/>
      </rPr>
      <t xml:space="preserve">Budget frais des charges fixes (</t>
    </r>
    <r>
      <rPr>
        <b val="true"/>
        <sz val="14"/>
        <color rgb="FFFF0000"/>
        <rFont val="Arial"/>
        <family val="2"/>
        <charset val="1"/>
      </rPr>
      <t xml:space="preserve">autofinancement</t>
    </r>
    <r>
      <rPr>
        <b val="true"/>
        <sz val="14"/>
        <color rgb="FF000000"/>
        <rFont val="Arial"/>
        <family val="2"/>
        <charset val="1"/>
      </rPr>
      <t xml:space="preserve">) non éligible</t>
    </r>
  </si>
  <si>
    <t xml:space="preserve">Total frais des charges fixes </t>
  </si>
  <si>
    <t xml:space="preserve">Total des dépenses frais des charges fixes</t>
  </si>
  <si>
    <t xml:space="preserve">Auto FINANCEMENT ou cofinancement</t>
  </si>
  <si>
    <t xml:space="preserve">Budget frais DE COORDINATION</t>
  </si>
  <si>
    <t xml:space="preserve">type de ressource</t>
  </si>
  <si>
    <t xml:space="preserve">coût horaire</t>
  </si>
  <si>
    <t xml:space="preserve">Nombre d’heure</t>
  </si>
  <si>
    <t xml:space="preserve">TOTAL</t>
  </si>
  <si>
    <t xml:space="preserve">Ventilation Budget frais de coordination</t>
  </si>
  <si>
    <t xml:space="preserve">Bénévole</t>
  </si>
  <si>
    <t xml:space="preserve">Total frais de coordination</t>
  </si>
  <si>
    <t xml:space="preserve">Total des dépenses coordination</t>
  </si>
  <si>
    <t xml:space="preserve">financement max de 30 %</t>
  </si>
  <si>
    <t xml:space="preserve">COUT TOTAL de l’action</t>
  </si>
  <si>
    <t xml:space="preserve">Taux de cofinancement</t>
  </si>
  <si>
    <t xml:space="preserve">Coût Coordination</t>
  </si>
  <si>
    <t xml:space="preserve">Taux de coordination</t>
  </si>
  <si>
    <t xml:space="preserve">Coût action (total – coordination)</t>
  </si>
  <si>
    <t xml:space="preserve">Taux de financement de l’action par la CFPPA</t>
  </si>
  <si>
    <t xml:space="preserve">Montant réalisé</t>
  </si>
  <si>
    <t xml:space="preserve">Part de financement CFPPA :</t>
  </si>
  <si>
    <t xml:space="preserve">montant du COFINANCEMENT à ventiler : </t>
  </si>
  <si>
    <t xml:space="preserve">recettes prévisionnelles</t>
  </si>
  <si>
    <t xml:space="preserve">recettes réalisées</t>
  </si>
  <si>
    <t xml:space="preserve">70. Vente de marchandises, Produits finis,prestations service</t>
  </si>
  <si>
    <t xml:space="preserve">Coût par séance (basé sur le coût total de l’action)</t>
  </si>
  <si>
    <t xml:space="preserve">coût au titre de la CFPPA</t>
  </si>
  <si>
    <t xml:space="preserve">Autofinancement porteur</t>
  </si>
  <si>
    <t xml:space="preserve">demande initiale</t>
  </si>
  <si>
    <t xml:space="preserve">74. Subventions d'exploitation</t>
  </si>
  <si>
    <t xml:space="preserve">réalisé</t>
  </si>
  <si>
    <t xml:space="preserve">État : préciser le(s) ministère(s)</t>
  </si>
  <si>
    <t xml:space="preserve">Région (s):</t>
  </si>
  <si>
    <t xml:space="preserve">Département(s) :</t>
  </si>
  <si>
    <t xml:space="preserve">CFPPA : </t>
  </si>
  <si>
    <t xml:space="preserve">intercommunalité(s): EPCI*</t>
  </si>
  <si>
    <t xml:space="preserve">Commune(s)</t>
  </si>
  <si>
    <t xml:space="preserve">Organismes sociaux (détailler)</t>
  </si>
  <si>
    <t xml:space="preserve">Fonds européens</t>
  </si>
  <si>
    <t xml:space="preserve">Agence de service et de paiement (emplois aides)</t>
  </si>
  <si>
    <t xml:space="preserve">Autres établissements publics</t>
  </si>
  <si>
    <t xml:space="preserve">Aides privées</t>
  </si>
  <si>
    <t xml:space="preserve">75.Autres produits de gestion courante</t>
  </si>
  <si>
    <t xml:space="preserve">Dont cotisations, dons manuels ou legs</t>
  </si>
  <si>
    <t xml:space="preserve">76. Produits financiers</t>
  </si>
  <si>
    <t xml:space="preserve">78. Reports, ressources non utilisées d’opérations antérieures</t>
  </si>
  <si>
    <t xml:space="preserve">Régularisation arrondi inférieur subvention CFPPA</t>
  </si>
  <si>
    <t xml:space="preserve">TOTAL :</t>
  </si>
  <si>
    <t xml:space="preserve">Merci de transmettre tous les justificatifs nécessaires au contrôle des sommes dépensées :</t>
  </si>
  <si>
    <t xml:space="preserve">- Factures acquittées ;</t>
  </si>
  <si>
    <t xml:space="preserve">- Justificatif de salaire (bulletin de salaire et nombre d’heures liées à l’action) ;</t>
  </si>
  <si>
    <t xml:space="preserve">- Justificatif de dépenses internes (utilisation des moyens internes du porteur) ;</t>
  </si>
  <si>
    <t xml:space="preserve">- Tout autre justificatif en lien avec les dépenses indiquées dans le budget.</t>
  </si>
  <si>
    <t xml:space="preserve">Nota : si un achat concerne de l’investissement, cette dépense ne sera pas prise en charge</t>
  </si>
  <si>
    <t xml:space="preserve">Montant potentiellement récupérable au titre de la subvention versée : </t>
  </si>
  <si>
    <t xml:space="preserve">ASSOCIATIONS
DEMANDE DE SUBVENTION(S)
Formulaire unique
N°12156*06
Loi n° 2000-321 du 12 avril 2000 relative aux droits des citoyens dans leurs relations avec les administrations art. 9-1, 10
et 10-1
Décret n° 2016-1971 du 28 décembre 2016
BUDGET DU PROJET
</t>
  </si>
  <si>
    <t xml:space="preserve">Exercice :</t>
  </si>
  <si>
    <t xml:space="preserve">CHARGES</t>
  </si>
  <si>
    <t xml:space="preserve">Prévision</t>
  </si>
  <si>
    <t xml:space="preserve">Réalisation</t>
  </si>
  <si>
    <t xml:space="preserve">%</t>
  </si>
  <si>
    <t xml:space="preserve">PRODUITS</t>
  </si>
  <si>
    <t xml:space="preserve">Charges directes affectées à l'action</t>
  </si>
  <si>
    <t xml:space="preserve">Ressources directes affectées l'action</t>
  </si>
  <si>
    <t xml:space="preserve">60.Achat</t>
  </si>
  <si>
    <t xml:space="preserve">70. Vente de marchandises,
Produits finis,prestations service</t>
  </si>
  <si>
    <t xml:space="preserve">Prestations de services</t>
  </si>
  <si>
    <t xml:space="preserve">autofinancement porteur</t>
  </si>
  <si>
    <t xml:space="preserve">Achat matières et fournitures</t>
  </si>
  <si>
    <t xml:space="preserve">Autres fournitures</t>
  </si>
  <si>
    <t xml:space="preserve">61. Services extérieurs</t>
  </si>
  <si>
    <t xml:space="preserve">Locations immobilières et mobilières</t>
  </si>
  <si>
    <t xml:space="preserve">Entretien et réparation</t>
  </si>
  <si>
    <t xml:space="preserve">Assurance</t>
  </si>
  <si>
    <t xml:space="preserve">Documentation</t>
  </si>
  <si>
    <t xml:space="preserve">Divers</t>
  </si>
  <si>
    <t xml:space="preserve">62.Autres services extérieurs</t>
  </si>
  <si>
    <t xml:space="preserve">Rémunérations intermédiaires</t>
  </si>
  <si>
    <t xml:space="preserve">et honoraires</t>
  </si>
  <si>
    <t xml:space="preserve">Publicité, publication</t>
  </si>
  <si>
    <t xml:space="preserve">Déplacements, missions</t>
  </si>
  <si>
    <t xml:space="preserve">Services bancaires, autres</t>
  </si>
  <si>
    <t xml:space="preserve">63. lmpots et taxes</t>
  </si>
  <si>
    <t xml:space="preserve">lmpots et taxes sur rémunération</t>
  </si>
  <si>
    <t xml:space="preserve">Autres impôts et taxes</t>
  </si>
  <si>
    <t xml:space="preserve">64. Charges de personnel</t>
  </si>
  <si>
    <t xml:space="preserve">Rémunération des personnels</t>
  </si>
  <si>
    <t xml:space="preserve">Charges sociales</t>
  </si>
  <si>
    <t xml:space="preserve">Autres charges de personnel</t>
  </si>
  <si>
    <t xml:space="preserve">65.Autres charges de gestion courante</t>
  </si>
  <si>
    <t xml:space="preserve">66. Charges financières</t>
  </si>
  <si>
    <t xml:space="preserve">67. Charges exceptionnelles</t>
  </si>
  <si>
    <t xml:space="preserve">68. Dotation aux amortissements</t>
  </si>
  <si>
    <t xml:space="preserve">Charges indirectes affectées a l'action</t>
  </si>
  <si>
    <t xml:space="preserve">Charges fixes de fonctionnement</t>
  </si>
  <si>
    <t xml:space="preserve">Frais financiers</t>
  </si>
  <si>
    <t xml:space="preserve">Autres</t>
  </si>
  <si>
    <t xml:space="preserve">Total des charges</t>
  </si>
  <si>
    <t xml:space="preserve">Total des produits</t>
  </si>
  <si>
    <t xml:space="preserve">CONTRIBUTIONS VOLONTAIRES</t>
  </si>
  <si>
    <t xml:space="preserve">86. Emplois des contributions volontaires en nature</t>
  </si>
  <si>
    <t xml:space="preserve">87. Contributions volontaires en nature</t>
  </si>
  <si>
    <t xml:space="preserve">Secours en nature</t>
  </si>
  <si>
    <t xml:space="preserve">Bénévolat</t>
  </si>
  <si>
    <t xml:space="preserve">Mise a disposition gratuite de biens et prestations</t>
  </si>
  <si>
    <t xml:space="preserve">Prestations en nature</t>
  </si>
  <si>
    <t xml:space="preserve">Personnel bénévole</t>
  </si>
  <si>
    <t xml:space="preserve">Dons en nature</t>
  </si>
  <si>
    <t xml:space="preserve">TOTAL contribution + bénévolat</t>
  </si>
  <si>
    <t xml:space="preserve">* Catégories d’établissements publics de coopération intercommunale (EPCI) a fiscalité propre : communauté de communes, communauté d’agglomération, communauté urbaine</t>
  </si>
  <si>
    <t xml:space="preserve">Prestataire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</si>
</sst>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€&quot;;[RED]\-#,##0.00&quot; €&quot;"/>
    <numFmt numFmtId="166" formatCode="_-* #,##0.00&quot; €&quot;_-;\-* #,##0.00&quot; €&quot;_-;_-* \-??&quot; €&quot;_-;_-@_-"/>
    <numFmt numFmtId="167" formatCode="#,##0.00\ [$€-40C];[RED]\-#,##0.00\ [$€-40C]"/>
    <numFmt numFmtId="168" formatCode="#,##0.00000&quot; €&quot;;[RED]\-#,##0.00000&quot; €&quot;"/>
    <numFmt numFmtId="169" formatCode="0.00\ %"/>
    <numFmt numFmtId="170" formatCode="0.00"/>
    <numFmt numFmtId="171" formatCode="#,##0.00&quot; €&quot;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i val="true"/>
      <sz val="16"/>
      <color rgb="FFC9211E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i val="true"/>
      <sz val="14"/>
      <color rgb="FF000000"/>
      <name val="Arial"/>
      <family val="2"/>
      <charset val="1"/>
    </font>
    <font>
      <b val="true"/>
      <i val="true"/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b val="true"/>
      <sz val="14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theme="4" tint="0.7999"/>
      <name val="Arial"/>
      <family val="2"/>
      <charset val="1"/>
    </font>
    <font>
      <b val="true"/>
      <i val="true"/>
      <sz val="10"/>
      <color rgb="FFFF0000"/>
      <name val="Arial"/>
      <family val="2"/>
      <charset val="1"/>
    </font>
    <font>
      <b val="true"/>
      <i val="true"/>
      <sz val="18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i val="true"/>
      <sz val="10"/>
      <color theme="4" tint="-0.25"/>
      <name val="Arial"/>
      <family val="2"/>
      <charset val="1"/>
    </font>
    <font>
      <b val="true"/>
      <sz val="16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i val="true"/>
      <sz val="12"/>
      <color theme="1"/>
      <name val="Arial"/>
      <family val="2"/>
      <charset val="1"/>
    </font>
    <font>
      <sz val="18"/>
      <color rgb="FF000000"/>
      <name val="Arial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rgb="FFCFE7ED"/>
        <bgColor rgb="FFD1E6EF"/>
      </patternFill>
    </fill>
    <fill>
      <patternFill patternType="solid">
        <fgColor rgb="FFE2E2E2"/>
        <bgColor rgb="FFE7E6E6"/>
      </patternFill>
    </fill>
    <fill>
      <patternFill patternType="solid">
        <fgColor theme="5" tint="0.5999"/>
        <bgColor rgb="FFFFE4B5"/>
      </patternFill>
    </fill>
    <fill>
      <patternFill patternType="solid">
        <fgColor theme="9"/>
        <bgColor rgb="FFA5A5A5"/>
      </patternFill>
    </fill>
    <fill>
      <patternFill patternType="solid">
        <fgColor rgb="FFDEE6EF"/>
        <bgColor rgb="FFDAE3F3"/>
      </patternFill>
    </fill>
    <fill>
      <patternFill patternType="solid">
        <fgColor rgb="FFE8E3BE"/>
        <bgColor rgb="FFD9E8C1"/>
      </patternFill>
    </fill>
    <fill>
      <patternFill patternType="solid">
        <fgColor rgb="FFFFE4B5"/>
        <bgColor rgb="FFE8E3BE"/>
      </patternFill>
    </fill>
    <fill>
      <patternFill patternType="solid">
        <fgColor rgb="FFD1E6EF"/>
        <bgColor rgb="FFD2E6F1"/>
      </patternFill>
    </fill>
    <fill>
      <patternFill patternType="solid">
        <fgColor rgb="FFD2E6F1"/>
        <bgColor rgb="FFD1E6EF"/>
      </patternFill>
    </fill>
    <fill>
      <patternFill patternType="solid">
        <fgColor theme="2"/>
        <bgColor rgb="FFE2E2E2"/>
      </patternFill>
    </fill>
    <fill>
      <patternFill patternType="solid">
        <fgColor theme="2" tint="-0.25"/>
        <bgColor rgb="FFA5A5A5"/>
      </patternFill>
    </fill>
    <fill>
      <patternFill patternType="solid">
        <fgColor rgb="FFFFFFD7"/>
        <bgColor rgb="FFEEEEEE"/>
      </patternFill>
    </fill>
    <fill>
      <patternFill patternType="solid">
        <fgColor rgb="FFEEEEEE"/>
        <bgColor rgb="FFE7E6E6"/>
      </patternFill>
    </fill>
    <fill>
      <patternFill patternType="solid">
        <fgColor theme="6" tint="0.5999"/>
        <bgColor rgb="FFDDDDDD"/>
      </patternFill>
    </fill>
    <fill>
      <patternFill patternType="solid">
        <fgColor rgb="FFA0EAF2"/>
        <bgColor rgb="FF8CD0F6"/>
      </patternFill>
    </fill>
    <fill>
      <patternFill patternType="solid">
        <fgColor rgb="FF8CD0F6"/>
        <bgColor rgb="FFA0EAF2"/>
      </patternFill>
    </fill>
    <fill>
      <patternFill patternType="solid">
        <fgColor theme="2" tint="-0.1"/>
        <bgColor rgb="FFCCCCCC"/>
      </patternFill>
    </fill>
    <fill>
      <patternFill patternType="solid">
        <fgColor rgb="FFDDDDDD"/>
        <bgColor rgb="FFDBDBDB"/>
      </patternFill>
    </fill>
    <fill>
      <patternFill patternType="solid">
        <fgColor rgb="FFCCCCCC"/>
        <bgColor rgb="FFD0CECE"/>
      </patternFill>
    </fill>
    <fill>
      <patternFill patternType="solid">
        <fgColor rgb="FFB0CEAF"/>
        <bgColor rgb="FFC6C6C6"/>
      </patternFill>
    </fill>
    <fill>
      <patternFill patternType="solid">
        <fgColor rgb="FFBEC7D7"/>
        <bgColor rgb="FFC6C6C6"/>
      </patternFill>
    </fill>
    <fill>
      <patternFill patternType="solid">
        <fgColor rgb="FFFFFF00"/>
        <bgColor rgb="FFFFE4B5"/>
      </patternFill>
    </fill>
    <fill>
      <patternFill patternType="solid">
        <fgColor rgb="FFC6C6C6"/>
        <bgColor rgb="FFCCCCCC"/>
      </patternFill>
    </fill>
    <fill>
      <patternFill patternType="solid">
        <fgColor rgb="FFF5DDD9"/>
        <bgColor rgb="FFE7E6E6"/>
      </patternFill>
    </fill>
    <fill>
      <patternFill patternType="solid">
        <fgColor rgb="FFD9E8C1"/>
        <bgColor rgb="FFE8E3BE"/>
      </patternFill>
    </fill>
    <fill>
      <patternFill patternType="solid">
        <fgColor theme="6"/>
        <bgColor rgb="FFAFABAB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true" diagonalDown="true">
      <left style="medium"/>
      <right style="medium"/>
      <top style="medium"/>
      <bottom style="medium"/>
      <diagonal style="medium"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1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1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10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1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0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1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9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11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3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7" fillId="2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0" fillId="2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8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1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1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8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7" fillId="2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2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2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DEE6EF"/>
      <rgbColor rgb="FF800000"/>
      <rgbColor rgb="FF008000"/>
      <rgbColor rgb="FF000080"/>
      <rgbColor rgb="FFE2E2E2"/>
      <rgbColor rgb="FF800080"/>
      <rgbColor rgb="FF008080"/>
      <rgbColor rgb="FFC6C6C6"/>
      <rgbColor rgb="FFD1E6EF"/>
      <rgbColor rgb="FFAFABAB"/>
      <rgbColor rgb="FF993366"/>
      <rgbColor rgb="FFFFFFD7"/>
      <rgbColor rgb="FFCFE7ED"/>
      <rgbColor rgb="FF660066"/>
      <rgbColor rgb="FFDBDBDB"/>
      <rgbColor rgb="FF0066CC"/>
      <rgbColor rgb="FFBEC7D7"/>
      <rgbColor rgb="FF000080"/>
      <rgbColor rgb="FFFF00FF"/>
      <rgbColor rgb="FFF5DDD9"/>
      <rgbColor rgb="FF00FFFF"/>
      <rgbColor rgb="FF800080"/>
      <rgbColor rgb="FF800000"/>
      <rgbColor rgb="FF008080"/>
      <rgbColor rgb="FF0000FF"/>
      <rgbColor rgb="FF00CCFF"/>
      <rgbColor rgb="FFD2E6F1"/>
      <rgbColor rgb="FFD9E8C1"/>
      <rgbColor rgb="FFFFE4B5"/>
      <rgbColor rgb="FF8CD0F6"/>
      <rgbColor rgb="FFD0CECE"/>
      <rgbColor rgb="FFCCCCCC"/>
      <rgbColor rgb="FFF8CBAD"/>
      <rgbColor rgb="FF3366FF"/>
      <rgbColor rgb="FFA0EAF2"/>
      <rgbColor rgb="FFB0CEAF"/>
      <rgbColor rgb="FFE8E3BE"/>
      <rgbColor rgb="FFDDDDDD"/>
      <rgbColor rgb="FFE7E6E6"/>
      <rgbColor rgb="FFDAE3F3"/>
      <rgbColor rgb="FFA5A5A5"/>
      <rgbColor rgb="FF003366"/>
      <rgbColor rgb="FF70AD47"/>
      <rgbColor rgb="FF003300"/>
      <rgbColor rgb="FF333300"/>
      <rgbColor rgb="FFC9211E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 pitchFamily="0" charset="1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126" activePane="bottomLeft" state="frozen"/>
      <selection pane="topLeft" activeCell="A1" activeCellId="0" sqref="A1"/>
      <selection pane="bottomLeft" activeCell="I52" activeCellId="0" sqref="I52"/>
    </sheetView>
  </sheetViews>
  <sheetFormatPr defaultColWidth="21.1484375" defaultRowHeight="12.75" customHeight="false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7.71"/>
    <col collapsed="false" customWidth="false" hidden="false" outlineLevel="0" max="6" min="3" style="1" width="21.14"/>
    <col collapsed="false" customWidth="true" hidden="false" outlineLevel="0" max="7" min="7" style="1" width="27.71"/>
    <col collapsed="false" customWidth="false" hidden="false" outlineLevel="0" max="16384" min="8" style="1" width="21.14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32.25" hidden="false" customHeight="true" outlineLevel="0" collapsed="false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7" hidden="false" customHeight="true" outlineLevel="0" collapsed="false">
      <c r="A4" s="2"/>
      <c r="B4" s="4" t="s">
        <v>1</v>
      </c>
      <c r="C4" s="4"/>
      <c r="D4" s="4"/>
      <c r="E4" s="4"/>
      <c r="F4" s="2"/>
      <c r="G4" s="5" t="s">
        <v>2</v>
      </c>
      <c r="H4" s="5"/>
      <c r="I4" s="5"/>
      <c r="J4" s="5"/>
      <c r="K4" s="2"/>
      <c r="L4" s="2"/>
    </row>
    <row r="5" customFormat="false" ht="31.5" hidden="false" customHeight="true" outlineLevel="0" collapsed="false">
      <c r="A5" s="2"/>
      <c r="B5" s="6" t="n">
        <v>2027</v>
      </c>
      <c r="C5" s="6"/>
      <c r="D5" s="6"/>
      <c r="E5" s="6"/>
      <c r="F5" s="2"/>
      <c r="G5" s="7" t="n">
        <f aca="false">IF(B5="","",B5)</f>
        <v>2027</v>
      </c>
      <c r="H5" s="7"/>
      <c r="I5" s="7"/>
      <c r="J5" s="7"/>
      <c r="K5" s="2"/>
      <c r="L5" s="2"/>
    </row>
    <row r="6" customFormat="false" ht="19.5" hidden="false" customHeight="true" outlineLevel="0" collapsed="false">
      <c r="A6" s="2"/>
      <c r="B6" s="8" t="s">
        <v>3</v>
      </c>
      <c r="C6" s="9"/>
      <c r="D6" s="9"/>
      <c r="E6" s="9"/>
      <c r="F6" s="2"/>
      <c r="G6" s="8" t="s">
        <v>3</v>
      </c>
      <c r="H6" s="7" t="str">
        <f aca="false">IF(C6="","",C6)</f>
        <v/>
      </c>
      <c r="I6" s="7"/>
      <c r="J6" s="7"/>
      <c r="K6" s="2"/>
      <c r="L6" s="2"/>
    </row>
    <row r="7" customFormat="false" ht="19.5" hidden="false" customHeight="true" outlineLevel="0" collapsed="false">
      <c r="A7" s="2"/>
      <c r="B7" s="8" t="s">
        <v>4</v>
      </c>
      <c r="C7" s="9"/>
      <c r="D7" s="9"/>
      <c r="E7" s="9"/>
      <c r="F7" s="2"/>
      <c r="G7" s="8" t="s">
        <v>4</v>
      </c>
      <c r="H7" s="7" t="str">
        <f aca="false">IF(C7="","",C7)</f>
        <v/>
      </c>
      <c r="I7" s="7"/>
      <c r="J7" s="7"/>
      <c r="K7" s="2"/>
      <c r="L7" s="2"/>
    </row>
    <row r="8" customFormat="false" ht="23.85" hidden="false" customHeight="false" outlineLevel="0" collapsed="false">
      <c r="A8" s="2"/>
      <c r="B8" s="8" t="s">
        <v>5</v>
      </c>
      <c r="C8" s="10"/>
      <c r="D8" s="8" t="s">
        <v>6</v>
      </c>
      <c r="E8" s="10"/>
      <c r="F8" s="2"/>
      <c r="G8" s="8" t="s">
        <v>5</v>
      </c>
      <c r="H8" s="10" t="n">
        <v>1</v>
      </c>
      <c r="I8" s="8" t="s">
        <v>6</v>
      </c>
      <c r="J8" s="10" t="n">
        <v>1</v>
      </c>
      <c r="K8" s="2"/>
      <c r="L8" s="2"/>
    </row>
    <row r="9" customFormat="false" ht="24.75" hidden="false" customHeight="true" outlineLevel="0" collapsed="false">
      <c r="A9" s="2"/>
      <c r="B9" s="8" t="s">
        <v>7</v>
      </c>
      <c r="C9" s="10"/>
      <c r="D9" s="8" t="s">
        <v>8</v>
      </c>
      <c r="E9" s="8" t="n">
        <f aca="false">E8*C9*C8</f>
        <v>0</v>
      </c>
      <c r="F9" s="2"/>
      <c r="G9" s="8" t="s">
        <v>7</v>
      </c>
      <c r="H9" s="10" t="n">
        <v>1</v>
      </c>
      <c r="I9" s="8" t="s">
        <v>8</v>
      </c>
      <c r="J9" s="8" t="n">
        <f aca="false">J8*H9*H8</f>
        <v>1</v>
      </c>
      <c r="K9" s="2"/>
      <c r="L9" s="2"/>
    </row>
    <row r="10" customFormat="false" ht="24.75" hidden="false" customHeight="true" outlineLevel="0" collapsed="false">
      <c r="A10" s="11"/>
      <c r="B10" s="12" t="s">
        <v>9</v>
      </c>
      <c r="C10" s="13"/>
      <c r="D10" s="13"/>
      <c r="E10" s="13"/>
      <c r="F10" s="14"/>
      <c r="G10" s="12" t="s">
        <v>9</v>
      </c>
      <c r="H10" s="15" t="n">
        <f aca="false">C10</f>
        <v>0</v>
      </c>
      <c r="I10" s="15"/>
      <c r="J10" s="15"/>
      <c r="K10" s="16"/>
      <c r="L10" s="2"/>
    </row>
    <row r="11" customFormat="false" ht="12.75" hidden="false" customHeight="false" outlineLevel="0" collapsed="false">
      <c r="A11" s="2"/>
      <c r="B11" s="17"/>
      <c r="C11" s="18"/>
      <c r="D11" s="18"/>
      <c r="E11" s="19"/>
      <c r="F11" s="2"/>
      <c r="G11" s="17"/>
      <c r="H11" s="18"/>
      <c r="I11" s="18"/>
      <c r="J11" s="19"/>
      <c r="K11" s="2"/>
      <c r="L11" s="2"/>
    </row>
    <row r="12" customFormat="false" ht="24.75" hidden="false" customHeight="true" outlineLevel="0" collapsed="false">
      <c r="A12" s="2"/>
      <c r="B12" s="20" t="s">
        <v>10</v>
      </c>
      <c r="C12" s="20"/>
      <c r="D12" s="20"/>
      <c r="E12" s="20"/>
      <c r="F12" s="2"/>
      <c r="G12" s="20" t="s">
        <v>10</v>
      </c>
      <c r="H12" s="20"/>
      <c r="I12" s="20"/>
      <c r="J12" s="20"/>
      <c r="K12" s="2"/>
      <c r="L12" s="2"/>
    </row>
    <row r="13" customFormat="false" ht="23.85" hidden="false" customHeight="false" outlineLevel="0" collapsed="false">
      <c r="A13" s="2"/>
      <c r="B13" s="8" t="s">
        <v>11</v>
      </c>
      <c r="C13" s="21" t="s">
        <v>12</v>
      </c>
      <c r="D13" s="21" t="s">
        <v>12</v>
      </c>
      <c r="E13" s="21" t="s">
        <v>12</v>
      </c>
      <c r="F13" s="2"/>
      <c r="G13" s="8" t="s">
        <v>11</v>
      </c>
      <c r="H13" s="21" t="s">
        <v>12</v>
      </c>
      <c r="I13" s="21" t="s">
        <v>12</v>
      </c>
      <c r="J13" s="21" t="s">
        <v>12</v>
      </c>
      <c r="K13" s="2"/>
      <c r="L13" s="2"/>
    </row>
    <row r="14" customFormat="false" ht="42" hidden="false" customHeight="true" outlineLevel="0" collapsed="false">
      <c r="A14" s="2"/>
      <c r="B14" s="8" t="s">
        <v>13</v>
      </c>
      <c r="C14" s="22"/>
      <c r="D14" s="22"/>
      <c r="E14" s="22"/>
      <c r="F14" s="2"/>
      <c r="G14" s="8" t="s">
        <v>13</v>
      </c>
      <c r="H14" s="22"/>
      <c r="I14" s="22"/>
      <c r="J14" s="22"/>
      <c r="K14" s="2"/>
      <c r="L14" s="2"/>
    </row>
    <row r="15" customFormat="false" ht="24.75" hidden="false" customHeight="true" outlineLevel="0" collapsed="false">
      <c r="A15" s="2"/>
      <c r="B15" s="8" t="s">
        <v>14</v>
      </c>
      <c r="C15" s="10"/>
      <c r="D15" s="10"/>
      <c r="E15" s="10"/>
      <c r="F15" s="2"/>
      <c r="G15" s="8" t="s">
        <v>14</v>
      </c>
      <c r="H15" s="10"/>
      <c r="I15" s="10"/>
      <c r="J15" s="10"/>
      <c r="K15" s="2"/>
      <c r="L15" s="2"/>
    </row>
    <row r="16" customFormat="false" ht="24.75" hidden="false" customHeight="true" outlineLevel="0" collapsed="false">
      <c r="A16" s="2"/>
      <c r="B16" s="8" t="s">
        <v>15</v>
      </c>
      <c r="C16" s="10"/>
      <c r="D16" s="10"/>
      <c r="E16" s="10"/>
      <c r="F16" s="2"/>
      <c r="G16" s="8" t="s">
        <v>15</v>
      </c>
      <c r="H16" s="10"/>
      <c r="I16" s="10"/>
      <c r="J16" s="10"/>
      <c r="K16" s="2"/>
      <c r="L16" s="2"/>
    </row>
    <row r="17" customFormat="false" ht="24.75" hidden="false" customHeight="true" outlineLevel="0" collapsed="false">
      <c r="A17" s="2"/>
      <c r="B17" s="8" t="s">
        <v>16</v>
      </c>
      <c r="C17" s="23"/>
      <c r="D17" s="23"/>
      <c r="E17" s="23"/>
      <c r="F17" s="2"/>
      <c r="G17" s="8" t="s">
        <v>16</v>
      </c>
      <c r="H17" s="23"/>
      <c r="I17" s="23"/>
      <c r="J17" s="23"/>
      <c r="K17" s="2"/>
      <c r="L17" s="2"/>
    </row>
    <row r="18" customFormat="false" ht="23.85" hidden="false" customHeight="false" outlineLevel="0" collapsed="false">
      <c r="A18" s="2"/>
      <c r="B18" s="8" t="s">
        <v>17</v>
      </c>
      <c r="C18" s="24" t="n">
        <f aca="false">C15*C16*C17</f>
        <v>0</v>
      </c>
      <c r="D18" s="24" t="n">
        <f aca="false">D15*D16*D17</f>
        <v>0</v>
      </c>
      <c r="E18" s="24" t="n">
        <f aca="false">E15*E16*E17</f>
        <v>0</v>
      </c>
      <c r="F18" s="2"/>
      <c r="G18" s="8" t="s">
        <v>17</v>
      </c>
      <c r="H18" s="24" t="n">
        <f aca="false">H15*H16*H17</f>
        <v>0</v>
      </c>
      <c r="I18" s="24" t="n">
        <f aca="false">I15*I16*I17</f>
        <v>0</v>
      </c>
      <c r="J18" s="24" t="n">
        <f aca="false">J15*J16*J17</f>
        <v>0</v>
      </c>
      <c r="K18" s="2"/>
      <c r="L18" s="2"/>
    </row>
    <row r="19" customFormat="false" ht="23.85" hidden="false" customHeight="false" outlineLevel="0" collapsed="false">
      <c r="A19" s="2"/>
      <c r="B19" s="8" t="s">
        <v>11</v>
      </c>
      <c r="C19" s="21" t="s">
        <v>12</v>
      </c>
      <c r="D19" s="21" t="s">
        <v>12</v>
      </c>
      <c r="E19" s="21" t="s">
        <v>12</v>
      </c>
      <c r="F19" s="25"/>
      <c r="G19" s="8" t="s">
        <v>11</v>
      </c>
      <c r="H19" s="21" t="s">
        <v>12</v>
      </c>
      <c r="I19" s="21" t="s">
        <v>12</v>
      </c>
      <c r="J19" s="21" t="s">
        <v>12</v>
      </c>
      <c r="K19" s="2"/>
      <c r="L19" s="2"/>
    </row>
    <row r="20" customFormat="false" ht="42" hidden="false" customHeight="true" outlineLevel="0" collapsed="false">
      <c r="A20" s="2"/>
      <c r="B20" s="8" t="s">
        <v>13</v>
      </c>
      <c r="C20" s="22"/>
      <c r="D20" s="22"/>
      <c r="E20" s="22"/>
      <c r="F20" s="25"/>
      <c r="G20" s="8" t="s">
        <v>13</v>
      </c>
      <c r="H20" s="22"/>
      <c r="I20" s="22"/>
      <c r="J20" s="22"/>
      <c r="K20" s="2"/>
      <c r="L20" s="2"/>
    </row>
    <row r="21" customFormat="false" ht="24.75" hidden="false" customHeight="true" outlineLevel="0" collapsed="false">
      <c r="A21" s="2"/>
      <c r="B21" s="8" t="s">
        <v>14</v>
      </c>
      <c r="C21" s="10"/>
      <c r="D21" s="10"/>
      <c r="E21" s="10"/>
      <c r="F21" s="25"/>
      <c r="G21" s="8" t="s">
        <v>14</v>
      </c>
      <c r="H21" s="10"/>
      <c r="I21" s="10"/>
      <c r="J21" s="10"/>
      <c r="K21" s="2"/>
      <c r="L21" s="2"/>
    </row>
    <row r="22" customFormat="false" ht="24.75" hidden="false" customHeight="true" outlineLevel="0" collapsed="false">
      <c r="A22" s="2"/>
      <c r="B22" s="8" t="s">
        <v>15</v>
      </c>
      <c r="C22" s="10"/>
      <c r="D22" s="10"/>
      <c r="E22" s="10"/>
      <c r="F22" s="26" t="s">
        <v>18</v>
      </c>
      <c r="G22" s="8" t="s">
        <v>15</v>
      </c>
      <c r="H22" s="10"/>
      <c r="I22" s="10"/>
      <c r="J22" s="10"/>
      <c r="K22" s="26" t="s">
        <v>18</v>
      </c>
      <c r="L22" s="2"/>
    </row>
    <row r="23" customFormat="false" ht="24.75" hidden="false" customHeight="true" outlineLevel="0" collapsed="false">
      <c r="A23" s="2"/>
      <c r="B23" s="8" t="s">
        <v>16</v>
      </c>
      <c r="C23" s="23"/>
      <c r="D23" s="23"/>
      <c r="E23" s="23"/>
      <c r="F23" s="27" t="s">
        <v>12</v>
      </c>
      <c r="G23" s="8" t="s">
        <v>16</v>
      </c>
      <c r="H23" s="23"/>
      <c r="I23" s="23"/>
      <c r="J23" s="23"/>
      <c r="K23" s="27" t="s">
        <v>12</v>
      </c>
      <c r="L23" s="2"/>
    </row>
    <row r="24" customFormat="false" ht="24.75" hidden="false" customHeight="true" outlineLevel="0" collapsed="false">
      <c r="A24" s="2"/>
      <c r="B24" s="8" t="s">
        <v>17</v>
      </c>
      <c r="C24" s="28" t="n">
        <f aca="false">C21*C22*C23</f>
        <v>0</v>
      </c>
      <c r="D24" s="24" t="n">
        <f aca="false">D21*D22*D23</f>
        <v>0</v>
      </c>
      <c r="E24" s="24" t="n">
        <f aca="false">E21*E22*E23</f>
        <v>0</v>
      </c>
      <c r="F24" s="29" t="n">
        <f aca="false">SUMIF(C13:E13,liste_déroulante!D2,C18:E18)+SUMIF(C19:E19,liste_déroulante!D2,C24:E24)</f>
        <v>0</v>
      </c>
      <c r="G24" s="8" t="s">
        <v>17</v>
      </c>
      <c r="H24" s="24" t="n">
        <f aca="false">H21*H22*H23</f>
        <v>0</v>
      </c>
      <c r="I24" s="24" t="n">
        <f aca="false">I21*I22*I23</f>
        <v>0</v>
      </c>
      <c r="J24" s="24" t="n">
        <f aca="false">J21*J22*J23</f>
        <v>0</v>
      </c>
      <c r="K24" s="29" t="n">
        <f aca="false">SUMIF(H13:J13,liste_déroulante!D2,H18:J18)+SUMIF(H19:J19,liste_déroulante!D2,H24:J24)</f>
        <v>0</v>
      </c>
      <c r="L24" s="2"/>
    </row>
    <row r="25" customFormat="false" ht="24.75" hidden="false" customHeight="true" outlineLevel="0" collapsed="false">
      <c r="A25" s="2"/>
      <c r="B25" s="30" t="s">
        <v>19</v>
      </c>
      <c r="C25" s="31" t="n">
        <f aca="false">F24+F26</f>
        <v>0</v>
      </c>
      <c r="D25" s="31"/>
      <c r="E25" s="31" t="n">
        <f aca="false">SUMIF(C13:E13,liste_déroulante!D3,C18:E18)+SUMIF(C19:E19,liste_déroulante!D3,C24:E24)</f>
        <v>0</v>
      </c>
      <c r="F25" s="27" t="s">
        <v>20</v>
      </c>
      <c r="G25" s="30" t="s">
        <v>19</v>
      </c>
      <c r="H25" s="31" t="n">
        <f aca="false">K24+K26</f>
        <v>0</v>
      </c>
      <c r="I25" s="31"/>
      <c r="J25" s="31" t="n">
        <f aca="false">SUMIF(H13:J13,liste_déroulante!D3,H18:J18)+SUMIF(H19:J19,liste_déroulante!D3,H24:J24)</f>
        <v>0</v>
      </c>
      <c r="K25" s="27" t="s">
        <v>20</v>
      </c>
      <c r="L25" s="2"/>
    </row>
    <row r="26" customFormat="false" ht="24.75" hidden="false" customHeight="true" outlineLevel="0" collapsed="false">
      <c r="A26" s="2"/>
      <c r="B26" s="30" t="s">
        <v>21</v>
      </c>
      <c r="C26" s="31" t="n">
        <f aca="false">C25+E25</f>
        <v>0</v>
      </c>
      <c r="D26" s="31"/>
      <c r="E26" s="31"/>
      <c r="F26" s="29" t="n">
        <f aca="false">SUMIF(C13:E13,liste_déroulante!D1,C18:E18)+SUMIF(C19:E19,liste_déroulante!D1,C24:E24)</f>
        <v>0</v>
      </c>
      <c r="G26" s="30" t="s">
        <v>21</v>
      </c>
      <c r="H26" s="31" t="n">
        <f aca="false">H25+J25</f>
        <v>0</v>
      </c>
      <c r="I26" s="31"/>
      <c r="J26" s="31"/>
      <c r="K26" s="29" t="n">
        <f aca="false">SUMIF(H13:J13,liste_déroulante!D1,H18:J18)+SUMIF(H19:J19,liste_déroulante!D1,H24:J24)</f>
        <v>0</v>
      </c>
      <c r="L26" s="2"/>
    </row>
    <row r="27" customFormat="false" ht="24.75" hidden="false" customHeight="true" outlineLevel="0" collapsed="false">
      <c r="A27" s="2"/>
      <c r="B27" s="32" t="s">
        <v>22</v>
      </c>
      <c r="C27" s="33"/>
      <c r="D27" s="33"/>
      <c r="E27" s="31" t="n">
        <f aca="false">E25</f>
        <v>0</v>
      </c>
      <c r="F27" s="27" t="s">
        <v>23</v>
      </c>
      <c r="G27" s="32" t="s">
        <v>22</v>
      </c>
      <c r="H27" s="33"/>
      <c r="I27" s="33"/>
      <c r="J27" s="31" t="n">
        <f aca="false">J25</f>
        <v>0</v>
      </c>
      <c r="K27" s="27" t="s">
        <v>23</v>
      </c>
      <c r="L27" s="2"/>
    </row>
    <row r="28" customFormat="false" ht="24.75" hidden="false" customHeight="true" outlineLevel="0" collapsed="false">
      <c r="A28" s="2"/>
      <c r="B28" s="34" t="s">
        <v>24</v>
      </c>
      <c r="C28" s="35" t="n">
        <f aca="false">C26-C27-E27</f>
        <v>0</v>
      </c>
      <c r="D28" s="35"/>
      <c r="E28" s="35"/>
      <c r="F28" s="36" t="n">
        <f aca="false">SUMIF(C13:E13,liste_déroulante!D3,C18:E18)+SUMIF(C19:E19,liste_déroulante!D3,C24:E24)</f>
        <v>0</v>
      </c>
      <c r="G28" s="34" t="s">
        <v>24</v>
      </c>
      <c r="H28" s="35" t="n">
        <f aca="false">H26-H27-J27</f>
        <v>0</v>
      </c>
      <c r="I28" s="35"/>
      <c r="J28" s="35"/>
      <c r="K28" s="36" t="n">
        <f aca="false">SUMIF(H13:J13,liste_déroulante!D3,H18:J18)+SUMIF(H19:J19,liste_déroulante!D3,H24:J24)</f>
        <v>0</v>
      </c>
      <c r="L28" s="2"/>
    </row>
    <row r="29" customFormat="false" ht="24.75" hidden="false" customHeight="true" outlineLevel="0" collapsed="false">
      <c r="A29" s="2"/>
      <c r="B29" s="20" t="s">
        <v>25</v>
      </c>
      <c r="C29" s="20"/>
      <c r="D29" s="20"/>
      <c r="E29" s="20"/>
      <c r="F29" s="25"/>
      <c r="G29" s="20" t="s">
        <v>25</v>
      </c>
      <c r="H29" s="20"/>
      <c r="I29" s="20"/>
      <c r="J29" s="20"/>
      <c r="K29" s="25"/>
      <c r="L29" s="2"/>
    </row>
    <row r="30" customFormat="false" ht="23.85" hidden="false" customHeight="false" outlineLevel="0" collapsed="false">
      <c r="A30" s="2"/>
      <c r="B30" s="8" t="s">
        <v>11</v>
      </c>
      <c r="C30" s="21" t="s">
        <v>12</v>
      </c>
      <c r="D30" s="21" t="s">
        <v>12</v>
      </c>
      <c r="E30" s="21" t="s">
        <v>12</v>
      </c>
      <c r="F30" s="25"/>
      <c r="G30" s="8" t="s">
        <v>11</v>
      </c>
      <c r="H30" s="21" t="s">
        <v>12</v>
      </c>
      <c r="I30" s="21" t="s">
        <v>12</v>
      </c>
      <c r="J30" s="21" t="s">
        <v>12</v>
      </c>
      <c r="K30" s="25"/>
      <c r="L30" s="2"/>
    </row>
    <row r="31" customFormat="false" ht="42" hidden="false" customHeight="true" outlineLevel="0" collapsed="false">
      <c r="A31" s="2"/>
      <c r="B31" s="8" t="s">
        <v>13</v>
      </c>
      <c r="C31" s="22"/>
      <c r="D31" s="22"/>
      <c r="E31" s="22"/>
      <c r="F31" s="25"/>
      <c r="G31" s="8" t="s">
        <v>13</v>
      </c>
      <c r="H31" s="22"/>
      <c r="I31" s="22"/>
      <c r="J31" s="22"/>
      <c r="K31" s="25"/>
      <c r="L31" s="2"/>
    </row>
    <row r="32" customFormat="false" ht="24.75" hidden="false" customHeight="true" outlineLevel="0" collapsed="false">
      <c r="A32" s="2"/>
      <c r="B32" s="8" t="s">
        <v>26</v>
      </c>
      <c r="C32" s="10"/>
      <c r="D32" s="10"/>
      <c r="E32" s="10"/>
      <c r="F32" s="25"/>
      <c r="G32" s="8" t="s">
        <v>26</v>
      </c>
      <c r="H32" s="10"/>
      <c r="I32" s="10"/>
      <c r="J32" s="10"/>
      <c r="K32" s="25"/>
      <c r="L32" s="2"/>
    </row>
    <row r="33" customFormat="false" ht="24.75" hidden="false" customHeight="true" outlineLevel="0" collapsed="false">
      <c r="A33" s="2"/>
      <c r="B33" s="8" t="s">
        <v>27</v>
      </c>
      <c r="C33" s="37"/>
      <c r="D33" s="37"/>
      <c r="E33" s="37"/>
      <c r="F33" s="25"/>
      <c r="G33" s="8" t="s">
        <v>27</v>
      </c>
      <c r="H33" s="37"/>
      <c r="I33" s="37"/>
      <c r="J33" s="37"/>
      <c r="K33" s="25"/>
      <c r="L33" s="2"/>
    </row>
    <row r="34" customFormat="false" ht="24.75" hidden="false" customHeight="true" outlineLevel="0" collapsed="false">
      <c r="A34" s="2"/>
      <c r="B34" s="8" t="s">
        <v>28</v>
      </c>
      <c r="C34" s="23"/>
      <c r="D34" s="23"/>
      <c r="E34" s="23"/>
      <c r="F34" s="25"/>
      <c r="G34" s="8" t="s">
        <v>29</v>
      </c>
      <c r="H34" s="23"/>
      <c r="I34" s="23"/>
      <c r="J34" s="23"/>
      <c r="K34" s="25"/>
      <c r="L34" s="2"/>
    </row>
    <row r="35" customFormat="false" ht="24.75" hidden="false" customHeight="true" outlineLevel="0" collapsed="false">
      <c r="A35" s="2"/>
      <c r="B35" s="8" t="s">
        <v>30</v>
      </c>
      <c r="C35" s="23"/>
      <c r="D35" s="23"/>
      <c r="E35" s="23"/>
      <c r="F35" s="25"/>
      <c r="G35" s="8" t="s">
        <v>30</v>
      </c>
      <c r="H35" s="23"/>
      <c r="I35" s="23"/>
      <c r="J35" s="23"/>
      <c r="K35" s="25"/>
      <c r="L35" s="2"/>
    </row>
    <row r="36" customFormat="false" ht="12.75" hidden="false" customHeight="false" outlineLevel="0" collapsed="false">
      <c r="A36" s="2"/>
      <c r="B36" s="38" t="s">
        <v>31</v>
      </c>
      <c r="C36" s="39" t="n">
        <f aca="false">C32*C33+C34+C35</f>
        <v>0</v>
      </c>
      <c r="D36" s="39" t="n">
        <f aca="false">D32*D33+D34+D35</f>
        <v>0</v>
      </c>
      <c r="E36" s="39" t="n">
        <f aca="false">E32*E33+E34+E35</f>
        <v>0</v>
      </c>
      <c r="F36" s="2"/>
      <c r="G36" s="40" t="s">
        <v>31</v>
      </c>
      <c r="H36" s="41" t="n">
        <f aca="false">H32*H33+H34+H35</f>
        <v>0</v>
      </c>
      <c r="I36" s="41" t="n">
        <f aca="false">I32*I33+I34+I35</f>
        <v>0</v>
      </c>
      <c r="J36" s="41" t="n">
        <f aca="false">J32*J33+J34+J35</f>
        <v>0</v>
      </c>
      <c r="K36" s="2"/>
      <c r="L36" s="2"/>
    </row>
    <row r="37" customFormat="false" ht="23.85" hidden="false" customHeight="false" outlineLevel="0" collapsed="false">
      <c r="A37" s="2"/>
      <c r="B37" s="8" t="s">
        <v>11</v>
      </c>
      <c r="C37" s="21" t="s">
        <v>12</v>
      </c>
      <c r="D37" s="21" t="s">
        <v>12</v>
      </c>
      <c r="E37" s="21" t="s">
        <v>12</v>
      </c>
      <c r="F37" s="2"/>
      <c r="G37" s="8" t="s">
        <v>11</v>
      </c>
      <c r="H37" s="21" t="s">
        <v>12</v>
      </c>
      <c r="I37" s="21" t="s">
        <v>12</v>
      </c>
      <c r="J37" s="21" t="s">
        <v>12</v>
      </c>
      <c r="K37" s="2"/>
      <c r="L37" s="2"/>
    </row>
    <row r="38" customFormat="false" ht="42" hidden="false" customHeight="true" outlineLevel="0" collapsed="false">
      <c r="A38" s="2"/>
      <c r="B38" s="8" t="s">
        <v>13</v>
      </c>
      <c r="C38" s="22"/>
      <c r="D38" s="22"/>
      <c r="E38" s="22"/>
      <c r="F38" s="2"/>
      <c r="G38" s="8" t="s">
        <v>13</v>
      </c>
      <c r="H38" s="22"/>
      <c r="I38" s="22"/>
      <c r="J38" s="22"/>
      <c r="K38" s="2"/>
      <c r="L38" s="2"/>
    </row>
    <row r="39" customFormat="false" ht="24.75" hidden="false" customHeight="true" outlineLevel="0" collapsed="false">
      <c r="A39" s="2"/>
      <c r="B39" s="8" t="s">
        <v>26</v>
      </c>
      <c r="C39" s="10"/>
      <c r="D39" s="10"/>
      <c r="E39" s="10"/>
      <c r="F39" s="2"/>
      <c r="G39" s="8" t="s">
        <v>26</v>
      </c>
      <c r="H39" s="10"/>
      <c r="I39" s="10"/>
      <c r="J39" s="10"/>
      <c r="K39" s="2"/>
      <c r="L39" s="2"/>
    </row>
    <row r="40" customFormat="false" ht="24.75" hidden="false" customHeight="true" outlineLevel="0" collapsed="false">
      <c r="A40" s="2"/>
      <c r="B40" s="8" t="s">
        <v>27</v>
      </c>
      <c r="C40" s="37"/>
      <c r="D40" s="37"/>
      <c r="E40" s="37"/>
      <c r="F40" s="26" t="s">
        <v>32</v>
      </c>
      <c r="G40" s="8" t="s">
        <v>27</v>
      </c>
      <c r="H40" s="37"/>
      <c r="I40" s="37"/>
      <c r="J40" s="37"/>
      <c r="K40" s="26" t="s">
        <v>32</v>
      </c>
      <c r="L40" s="2"/>
    </row>
    <row r="41" customFormat="false" ht="24.75" hidden="false" customHeight="true" outlineLevel="0" collapsed="false">
      <c r="A41" s="2"/>
      <c r="B41" s="8" t="s">
        <v>29</v>
      </c>
      <c r="C41" s="23"/>
      <c r="D41" s="23"/>
      <c r="E41" s="23"/>
      <c r="F41" s="27" t="s">
        <v>12</v>
      </c>
      <c r="G41" s="8" t="s">
        <v>29</v>
      </c>
      <c r="H41" s="23"/>
      <c r="I41" s="23"/>
      <c r="J41" s="23"/>
      <c r="K41" s="27" t="s">
        <v>12</v>
      </c>
      <c r="L41" s="2"/>
    </row>
    <row r="42" customFormat="false" ht="24.75" hidden="false" customHeight="true" outlineLevel="0" collapsed="false">
      <c r="A42" s="2"/>
      <c r="B42" s="8" t="s">
        <v>30</v>
      </c>
      <c r="C42" s="23"/>
      <c r="D42" s="23"/>
      <c r="E42" s="23"/>
      <c r="F42" s="36" t="n">
        <f aca="false">SUMIF(C30:E30,liste_déroulante!D2,C36:E36)+SUMIF(C37:E37,liste_déroulante!D2,C43:E43)</f>
        <v>0</v>
      </c>
      <c r="G42" s="8" t="s">
        <v>30</v>
      </c>
      <c r="H42" s="23"/>
      <c r="I42" s="23"/>
      <c r="J42" s="23"/>
      <c r="K42" s="36" t="n">
        <f aca="false">SUMIF(H30:J30,liste_déroulante!D2,H36:J36)+SUMIF(H37:J37,liste_déroulante!D2,H43:J43)</f>
        <v>0</v>
      </c>
      <c r="L42" s="2"/>
    </row>
    <row r="43" customFormat="false" ht="24.75" hidden="false" customHeight="true" outlineLevel="0" collapsed="false">
      <c r="A43" s="2"/>
      <c r="B43" s="42" t="s">
        <v>31</v>
      </c>
      <c r="C43" s="41" t="n">
        <f aca="false">C39*C40+C41+C42</f>
        <v>0</v>
      </c>
      <c r="D43" s="41" t="n">
        <f aca="false">D39*D40+D41+D42</f>
        <v>0</v>
      </c>
      <c r="E43" s="41" t="n">
        <f aca="false">E39*E40+E41+E42</f>
        <v>0</v>
      </c>
      <c r="F43" s="27" t="s">
        <v>20</v>
      </c>
      <c r="G43" s="42" t="s">
        <v>31</v>
      </c>
      <c r="H43" s="41" t="n">
        <f aca="false">H39*H40+H41+H42</f>
        <v>0</v>
      </c>
      <c r="I43" s="41" t="n">
        <f aca="false">I39*I40+I41+I42</f>
        <v>0</v>
      </c>
      <c r="J43" s="41" t="n">
        <f aca="false">J39*J40+J41+J42</f>
        <v>0</v>
      </c>
      <c r="K43" s="27" t="s">
        <v>20</v>
      </c>
      <c r="L43" s="2"/>
    </row>
    <row r="44" customFormat="false" ht="24.75" hidden="false" customHeight="true" outlineLevel="0" collapsed="false">
      <c r="A44" s="2"/>
      <c r="B44" s="30" t="s">
        <v>33</v>
      </c>
      <c r="C44" s="31" t="n">
        <f aca="false">C36+D36+E36+C43+D43+E43</f>
        <v>0</v>
      </c>
      <c r="D44" s="31"/>
      <c r="E44" s="31"/>
      <c r="F44" s="36" t="n">
        <f aca="false">SUMIF(C30:E30,liste_déroulante!D1,C36:E36)+SUMIF(C37:E37,liste_déroulante!D1,C43:E43)</f>
        <v>0</v>
      </c>
      <c r="G44" s="30" t="s">
        <v>33</v>
      </c>
      <c r="H44" s="31" t="n">
        <f aca="false">H36+I36+J36+H43+I43+J43</f>
        <v>0</v>
      </c>
      <c r="I44" s="31"/>
      <c r="J44" s="31"/>
      <c r="K44" s="36" t="n">
        <f aca="false">SUMIF(H30:J30,liste_déroulante!D1,H36:J36)+SUMIF(H37:J37,liste_déroulante!D1,H43:J43)</f>
        <v>0</v>
      </c>
      <c r="L44" s="2"/>
    </row>
    <row r="45" customFormat="false" ht="24.75" hidden="false" customHeight="true" outlineLevel="0" collapsed="false">
      <c r="A45" s="2"/>
      <c r="B45" s="32" t="s">
        <v>22</v>
      </c>
      <c r="C45" s="43"/>
      <c r="D45" s="43"/>
      <c r="E45" s="31" t="n">
        <f aca="false">F46</f>
        <v>0</v>
      </c>
      <c r="F45" s="27" t="s">
        <v>23</v>
      </c>
      <c r="G45" s="32" t="s">
        <v>22</v>
      </c>
      <c r="H45" s="43"/>
      <c r="I45" s="43"/>
      <c r="J45" s="31" t="n">
        <f aca="false">K46</f>
        <v>0</v>
      </c>
      <c r="K45" s="27" t="s">
        <v>23</v>
      </c>
      <c r="L45" s="2"/>
    </row>
    <row r="46" customFormat="false" ht="24.75" hidden="false" customHeight="true" outlineLevel="0" collapsed="false">
      <c r="A46" s="2"/>
      <c r="B46" s="34" t="s">
        <v>24</v>
      </c>
      <c r="C46" s="35" t="n">
        <f aca="false">C44-C45-E45</f>
        <v>0</v>
      </c>
      <c r="D46" s="35"/>
      <c r="E46" s="35"/>
      <c r="F46" s="36" t="n">
        <f aca="false">SUMIF(C30:E30,liste_déroulante!D3,C36:E36)+SUMIF(C37:E37,liste_déroulante!D3,C43:E43)</f>
        <v>0</v>
      </c>
      <c r="G46" s="34" t="s">
        <v>24</v>
      </c>
      <c r="H46" s="35" t="n">
        <f aca="false">H44-H45-J45</f>
        <v>0</v>
      </c>
      <c r="I46" s="35"/>
      <c r="J46" s="35"/>
      <c r="K46" s="36" t="n">
        <f aca="false">SUMIF(H30:J30,liste_déroulante!D3,H36:J36)+SUMIF(H37:J37,liste_déroulante!D3,H43:J43)</f>
        <v>0</v>
      </c>
      <c r="L46" s="2"/>
    </row>
    <row r="47" customFormat="false" ht="24.75" hidden="false" customHeight="true" outlineLevel="0" collapsed="false">
      <c r="A47" s="2"/>
      <c r="B47" s="20" t="s">
        <v>34</v>
      </c>
      <c r="C47" s="20"/>
      <c r="D47" s="20"/>
      <c r="E47" s="20"/>
      <c r="F47" s="2"/>
      <c r="G47" s="20" t="s">
        <v>34</v>
      </c>
      <c r="H47" s="20"/>
      <c r="I47" s="20"/>
      <c r="J47" s="20"/>
      <c r="K47" s="2"/>
      <c r="L47" s="2"/>
    </row>
    <row r="48" customFormat="false" ht="32.25" hidden="false" customHeight="true" outlineLevel="0" collapsed="false">
      <c r="A48" s="2"/>
      <c r="B48" s="8" t="s">
        <v>11</v>
      </c>
      <c r="C48" s="21" t="s">
        <v>12</v>
      </c>
      <c r="D48" s="21" t="s">
        <v>12</v>
      </c>
      <c r="E48" s="21" t="s">
        <v>12</v>
      </c>
      <c r="F48" s="2"/>
      <c r="G48" s="8" t="s">
        <v>11</v>
      </c>
      <c r="H48" s="21" t="s">
        <v>12</v>
      </c>
      <c r="I48" s="21" t="s">
        <v>12</v>
      </c>
      <c r="J48" s="21" t="s">
        <v>12</v>
      </c>
      <c r="K48" s="2"/>
      <c r="L48" s="2"/>
    </row>
    <row r="49" customFormat="false" ht="33" hidden="false" customHeight="true" outlineLevel="0" collapsed="false">
      <c r="A49" s="2"/>
      <c r="B49" s="42" t="s">
        <v>35</v>
      </c>
      <c r="C49" s="44"/>
      <c r="D49" s="44"/>
      <c r="E49" s="23"/>
      <c r="F49" s="2"/>
      <c r="G49" s="42" t="s">
        <v>35</v>
      </c>
      <c r="H49" s="44"/>
      <c r="I49" s="44"/>
      <c r="J49" s="23"/>
      <c r="K49" s="2"/>
      <c r="L49" s="2"/>
    </row>
    <row r="50" customFormat="false" ht="24" hidden="false" customHeight="true" outlineLevel="0" collapsed="false">
      <c r="A50" s="2"/>
      <c r="B50" s="42" t="s">
        <v>36</v>
      </c>
      <c r="C50" s="44"/>
      <c r="D50" s="23"/>
      <c r="E50" s="44"/>
      <c r="F50" s="2"/>
      <c r="G50" s="42" t="s">
        <v>36</v>
      </c>
      <c r="H50" s="44"/>
      <c r="I50" s="23"/>
      <c r="J50" s="44"/>
      <c r="K50" s="2"/>
      <c r="L50" s="2"/>
    </row>
    <row r="51" customFormat="false" ht="19.5" hidden="false" customHeight="true" outlineLevel="0" collapsed="false">
      <c r="A51" s="2"/>
      <c r="B51" s="10"/>
      <c r="C51" s="23"/>
      <c r="D51" s="23"/>
      <c r="E51" s="23"/>
      <c r="F51" s="2"/>
      <c r="G51" s="10"/>
      <c r="H51" s="23"/>
      <c r="I51" s="23"/>
      <c r="J51" s="23"/>
      <c r="K51" s="2"/>
      <c r="L51" s="2"/>
    </row>
    <row r="52" customFormat="false" ht="19.5" hidden="false" customHeight="true" outlineLevel="0" collapsed="false">
      <c r="A52" s="2"/>
      <c r="B52" s="10"/>
      <c r="C52" s="23"/>
      <c r="D52" s="23"/>
      <c r="E52" s="23"/>
      <c r="F52" s="2"/>
      <c r="G52" s="10"/>
      <c r="H52" s="23"/>
      <c r="I52" s="23"/>
      <c r="J52" s="23"/>
      <c r="K52" s="2"/>
      <c r="L52" s="2"/>
    </row>
    <row r="53" customFormat="false" ht="19.5" hidden="false" customHeight="true" outlineLevel="0" collapsed="false">
      <c r="A53" s="2"/>
      <c r="B53" s="10"/>
      <c r="C53" s="23"/>
      <c r="D53" s="23"/>
      <c r="E53" s="23"/>
      <c r="F53" s="2"/>
      <c r="G53" s="10"/>
      <c r="H53" s="23"/>
      <c r="I53" s="23"/>
      <c r="J53" s="23"/>
      <c r="K53" s="2"/>
      <c r="L53" s="2"/>
    </row>
    <row r="54" customFormat="false" ht="19.5" hidden="false" customHeight="true" outlineLevel="0" collapsed="false">
      <c r="A54" s="2"/>
      <c r="B54" s="45"/>
      <c r="C54" s="23"/>
      <c r="D54" s="23"/>
      <c r="E54" s="23"/>
      <c r="F54" s="2"/>
      <c r="G54" s="45"/>
      <c r="H54" s="23"/>
      <c r="I54" s="23"/>
      <c r="J54" s="23"/>
      <c r="K54" s="2"/>
      <c r="L54" s="2"/>
    </row>
    <row r="55" customFormat="false" ht="19.5" hidden="false" customHeight="true" outlineLevel="0" collapsed="false">
      <c r="A55" s="2"/>
      <c r="B55" s="45"/>
      <c r="C55" s="23"/>
      <c r="D55" s="23"/>
      <c r="E55" s="23"/>
      <c r="F55" s="26" t="s">
        <v>37</v>
      </c>
      <c r="G55" s="45"/>
      <c r="H55" s="23"/>
      <c r="I55" s="23"/>
      <c r="J55" s="23"/>
      <c r="K55" s="26" t="s">
        <v>37</v>
      </c>
      <c r="L55" s="2"/>
    </row>
    <row r="56" customFormat="false" ht="19.5" hidden="false" customHeight="true" outlineLevel="0" collapsed="false">
      <c r="A56" s="2"/>
      <c r="B56" s="10"/>
      <c r="C56" s="23"/>
      <c r="D56" s="23"/>
      <c r="E56" s="23"/>
      <c r="F56" s="27" t="s">
        <v>12</v>
      </c>
      <c r="G56" s="10"/>
      <c r="H56" s="23"/>
      <c r="I56" s="23"/>
      <c r="J56" s="23"/>
      <c r="K56" s="27" t="s">
        <v>12</v>
      </c>
      <c r="L56" s="2"/>
    </row>
    <row r="57" customFormat="false" ht="19.5" hidden="false" customHeight="true" outlineLevel="0" collapsed="false">
      <c r="A57" s="2"/>
      <c r="B57" s="10"/>
      <c r="C57" s="23"/>
      <c r="D57" s="23"/>
      <c r="E57" s="23"/>
      <c r="F57" s="36" t="n">
        <f aca="false">SUMIF(C48:E48,liste_déroulante!D2,C58:E58)</f>
        <v>0</v>
      </c>
      <c r="G57" s="10"/>
      <c r="H57" s="23"/>
      <c r="I57" s="23"/>
      <c r="J57" s="23"/>
      <c r="K57" s="36" t="n">
        <f aca="false">SUMIF(H48:J48,liste_déroulante!D2,H58:J58)</f>
        <v>0</v>
      </c>
      <c r="L57" s="2"/>
    </row>
    <row r="58" customFormat="false" ht="24.75" hidden="false" customHeight="true" outlineLevel="0" collapsed="false">
      <c r="A58" s="2"/>
      <c r="B58" s="32" t="s">
        <v>38</v>
      </c>
      <c r="C58" s="46" t="n">
        <f aca="false">SUM(C49:C57)</f>
        <v>0</v>
      </c>
      <c r="D58" s="46" t="n">
        <f aca="false">SUM(D49:D57)</f>
        <v>0</v>
      </c>
      <c r="E58" s="46" t="n">
        <f aca="false">SUM(E49:E57)</f>
        <v>0</v>
      </c>
      <c r="F58" s="27" t="s">
        <v>20</v>
      </c>
      <c r="G58" s="32" t="s">
        <v>38</v>
      </c>
      <c r="H58" s="46" t="n">
        <f aca="false">SUM(H49:H57)</f>
        <v>0</v>
      </c>
      <c r="I58" s="46" t="n">
        <f aca="false">SUM(I49:I57)</f>
        <v>0</v>
      </c>
      <c r="J58" s="46" t="n">
        <f aca="false">SUM(J49:J57)</f>
        <v>0</v>
      </c>
      <c r="K58" s="27" t="s">
        <v>20</v>
      </c>
      <c r="L58" s="2"/>
    </row>
    <row r="59" customFormat="false" ht="24.75" hidden="false" customHeight="true" outlineLevel="0" collapsed="false">
      <c r="A59" s="2"/>
      <c r="B59" s="30" t="s">
        <v>39</v>
      </c>
      <c r="C59" s="31" t="n">
        <f aca="false">C58+D58+E58</f>
        <v>0</v>
      </c>
      <c r="D59" s="31"/>
      <c r="E59" s="31"/>
      <c r="F59" s="36" t="n">
        <f aca="false">SUMIF(C48:E48,liste_déroulante!D1,C58:E58)</f>
        <v>0</v>
      </c>
      <c r="G59" s="30" t="s">
        <v>39</v>
      </c>
      <c r="H59" s="31" t="n">
        <f aca="false">H58+I58+J58</f>
        <v>0</v>
      </c>
      <c r="I59" s="31"/>
      <c r="J59" s="31"/>
      <c r="K59" s="36" t="n">
        <f aca="false">SUMIF(H48:J48,liste_déroulante!D1,H58:J58)</f>
        <v>0</v>
      </c>
      <c r="L59" s="2"/>
    </row>
    <row r="60" customFormat="false" ht="24.75" hidden="false" customHeight="true" outlineLevel="0" collapsed="false">
      <c r="A60" s="2"/>
      <c r="B60" s="32" t="s">
        <v>22</v>
      </c>
      <c r="C60" s="43"/>
      <c r="D60" s="43"/>
      <c r="E60" s="31" t="n">
        <f aca="false">F61</f>
        <v>0</v>
      </c>
      <c r="F60" s="27" t="s">
        <v>23</v>
      </c>
      <c r="G60" s="32" t="s">
        <v>22</v>
      </c>
      <c r="H60" s="43"/>
      <c r="I60" s="43"/>
      <c r="J60" s="31" t="n">
        <f aca="false">K61</f>
        <v>0</v>
      </c>
      <c r="K60" s="27" t="s">
        <v>23</v>
      </c>
      <c r="L60" s="2"/>
    </row>
    <row r="61" customFormat="false" ht="24.75" hidden="false" customHeight="true" outlineLevel="0" collapsed="false">
      <c r="A61" s="2"/>
      <c r="B61" s="34" t="s">
        <v>24</v>
      </c>
      <c r="C61" s="35" t="n">
        <f aca="false">C59-C60-E60</f>
        <v>0</v>
      </c>
      <c r="D61" s="35"/>
      <c r="E61" s="35"/>
      <c r="F61" s="36" t="n">
        <f aca="false">SUMIF(C48:E48,liste_déroulante!D3,C58:E58)-E49</f>
        <v>0</v>
      </c>
      <c r="G61" s="34" t="s">
        <v>24</v>
      </c>
      <c r="H61" s="35" t="n">
        <f aca="false">H59-H60-J60</f>
        <v>0</v>
      </c>
      <c r="I61" s="35"/>
      <c r="J61" s="35"/>
      <c r="K61" s="36" t="n">
        <f aca="false">SUMIF(H48:J48,liste_déroulante!D3,H58:J58)-J49</f>
        <v>0</v>
      </c>
      <c r="L61" s="2"/>
    </row>
    <row r="62" customFormat="false" ht="24.75" hidden="false" customHeight="true" outlineLevel="0" collapsed="false">
      <c r="A62" s="2"/>
      <c r="B62" s="20" t="s">
        <v>40</v>
      </c>
      <c r="C62" s="20"/>
      <c r="D62" s="20"/>
      <c r="E62" s="20"/>
      <c r="F62" s="2"/>
      <c r="G62" s="20" t="s">
        <v>40</v>
      </c>
      <c r="H62" s="20"/>
      <c r="I62" s="20"/>
      <c r="J62" s="20"/>
      <c r="K62" s="2"/>
      <c r="L62" s="2"/>
    </row>
    <row r="63" customFormat="false" ht="33.75" hidden="false" customHeight="true" outlineLevel="0" collapsed="false">
      <c r="A63" s="2"/>
      <c r="B63" s="8" t="s">
        <v>11</v>
      </c>
      <c r="C63" s="21" t="s">
        <v>12</v>
      </c>
      <c r="D63" s="21" t="s">
        <v>12</v>
      </c>
      <c r="E63" s="21" t="s">
        <v>12</v>
      </c>
      <c r="F63" s="2"/>
      <c r="G63" s="8" t="s">
        <v>11</v>
      </c>
      <c r="H63" s="21" t="s">
        <v>12</v>
      </c>
      <c r="I63" s="21" t="s">
        <v>12</v>
      </c>
      <c r="J63" s="21" t="s">
        <v>12</v>
      </c>
      <c r="K63" s="2"/>
      <c r="L63" s="2"/>
    </row>
    <row r="64" customFormat="false" ht="19.5" hidden="false" customHeight="true" outlineLevel="0" collapsed="false">
      <c r="A64" s="2"/>
      <c r="B64" s="10"/>
      <c r="C64" s="23"/>
      <c r="D64" s="23"/>
      <c r="E64" s="23"/>
      <c r="F64" s="2"/>
      <c r="G64" s="10"/>
      <c r="H64" s="23"/>
      <c r="I64" s="23"/>
      <c r="J64" s="23"/>
      <c r="K64" s="2"/>
      <c r="L64" s="2"/>
    </row>
    <row r="65" customFormat="false" ht="19.5" hidden="false" customHeight="true" outlineLevel="0" collapsed="false">
      <c r="A65" s="2"/>
      <c r="B65" s="10"/>
      <c r="C65" s="23"/>
      <c r="D65" s="23"/>
      <c r="E65" s="23"/>
      <c r="F65" s="2"/>
      <c r="G65" s="10"/>
      <c r="H65" s="23"/>
      <c r="I65" s="23"/>
      <c r="J65" s="23"/>
      <c r="K65" s="2"/>
      <c r="L65" s="2"/>
    </row>
    <row r="66" customFormat="false" ht="19.5" hidden="false" customHeight="true" outlineLevel="0" collapsed="false">
      <c r="A66" s="2"/>
      <c r="B66" s="10"/>
      <c r="C66" s="23"/>
      <c r="D66" s="23"/>
      <c r="E66" s="23"/>
      <c r="F66" s="2"/>
      <c r="G66" s="10"/>
      <c r="H66" s="23"/>
      <c r="I66" s="23"/>
      <c r="J66" s="23"/>
      <c r="K66" s="2"/>
      <c r="L66" s="2"/>
    </row>
    <row r="67" customFormat="false" ht="19.5" hidden="false" customHeight="true" outlineLevel="0" collapsed="false">
      <c r="A67" s="2"/>
      <c r="B67" s="10"/>
      <c r="C67" s="23"/>
      <c r="D67" s="23"/>
      <c r="E67" s="23"/>
      <c r="F67" s="2"/>
      <c r="G67" s="10"/>
      <c r="H67" s="23"/>
      <c r="I67" s="23"/>
      <c r="J67" s="23"/>
      <c r="K67" s="2"/>
      <c r="L67" s="2"/>
    </row>
    <row r="68" customFormat="false" ht="19.5" hidden="false" customHeight="true" outlineLevel="0" collapsed="false">
      <c r="A68" s="2"/>
      <c r="B68" s="10"/>
      <c r="C68" s="23"/>
      <c r="D68" s="23"/>
      <c r="E68" s="23"/>
      <c r="F68" s="2"/>
      <c r="G68" s="10"/>
      <c r="H68" s="23"/>
      <c r="I68" s="23"/>
      <c r="J68" s="23"/>
      <c r="K68" s="2"/>
      <c r="L68" s="2"/>
    </row>
    <row r="69" customFormat="false" ht="19.5" hidden="false" customHeight="true" outlineLevel="0" collapsed="false">
      <c r="A69" s="2"/>
      <c r="B69" s="10"/>
      <c r="C69" s="23"/>
      <c r="D69" s="23"/>
      <c r="E69" s="23"/>
      <c r="F69" s="2"/>
      <c r="G69" s="10"/>
      <c r="H69" s="23"/>
      <c r="I69" s="23"/>
      <c r="J69" s="23"/>
      <c r="K69" s="2"/>
      <c r="L69" s="2"/>
    </row>
    <row r="70" customFormat="false" ht="19.5" hidden="false" customHeight="true" outlineLevel="0" collapsed="false">
      <c r="A70" s="2"/>
      <c r="B70" s="10"/>
      <c r="C70" s="23"/>
      <c r="D70" s="23"/>
      <c r="E70" s="23"/>
      <c r="F70" s="2"/>
      <c r="G70" s="10"/>
      <c r="H70" s="23"/>
      <c r="I70" s="23"/>
      <c r="J70" s="23"/>
      <c r="K70" s="2"/>
      <c r="L70" s="2"/>
    </row>
    <row r="71" customFormat="false" ht="19.5" hidden="false" customHeight="true" outlineLevel="0" collapsed="false">
      <c r="A71" s="2"/>
      <c r="B71" s="10"/>
      <c r="C71" s="23"/>
      <c r="D71" s="23"/>
      <c r="E71" s="23"/>
      <c r="F71" s="26" t="s">
        <v>41</v>
      </c>
      <c r="G71" s="10"/>
      <c r="H71" s="23"/>
      <c r="I71" s="23"/>
      <c r="J71" s="23"/>
      <c r="K71" s="26" t="s">
        <v>41</v>
      </c>
      <c r="L71" s="2"/>
    </row>
    <row r="72" customFormat="false" ht="19.5" hidden="false" customHeight="true" outlineLevel="0" collapsed="false">
      <c r="A72" s="2"/>
      <c r="B72" s="10"/>
      <c r="C72" s="23"/>
      <c r="D72" s="23"/>
      <c r="E72" s="23"/>
      <c r="F72" s="47" t="s">
        <v>12</v>
      </c>
      <c r="G72" s="10"/>
      <c r="H72" s="23"/>
      <c r="I72" s="23"/>
      <c r="J72" s="23"/>
      <c r="K72" s="47" t="s">
        <v>12</v>
      </c>
      <c r="L72" s="2"/>
    </row>
    <row r="73" customFormat="false" ht="19.5" hidden="false" customHeight="true" outlineLevel="0" collapsed="false">
      <c r="A73" s="2"/>
      <c r="B73" s="10"/>
      <c r="C73" s="23"/>
      <c r="D73" s="23"/>
      <c r="E73" s="23"/>
      <c r="F73" s="36" t="n">
        <f aca="false">SUMIF(C63:E63,liste_déroulante!D2,C74:E74)</f>
        <v>0</v>
      </c>
      <c r="G73" s="10"/>
      <c r="H73" s="23"/>
      <c r="I73" s="23"/>
      <c r="J73" s="23"/>
      <c r="K73" s="36" t="n">
        <f aca="false">SUMIF(H63:J63,liste_déroulante!D2,H74:J74)</f>
        <v>0</v>
      </c>
      <c r="L73" s="2"/>
    </row>
    <row r="74" customFormat="false" ht="28.5" hidden="false" customHeight="true" outlineLevel="0" collapsed="false">
      <c r="A74" s="2"/>
      <c r="B74" s="30" t="s">
        <v>42</v>
      </c>
      <c r="C74" s="46" t="n">
        <f aca="false">SUM(C64:C73)</f>
        <v>0</v>
      </c>
      <c r="D74" s="46" t="n">
        <f aca="false">SUM(D64:D73)</f>
        <v>0</v>
      </c>
      <c r="E74" s="46" t="n">
        <f aca="false">SUM(E64:E73)</f>
        <v>0</v>
      </c>
      <c r="F74" s="27" t="s">
        <v>20</v>
      </c>
      <c r="G74" s="30" t="s">
        <v>42</v>
      </c>
      <c r="H74" s="46" t="n">
        <f aca="false">SUM(H64:H73)</f>
        <v>0</v>
      </c>
      <c r="I74" s="46" t="n">
        <f aca="false">SUM(I64:I73)</f>
        <v>0</v>
      </c>
      <c r="J74" s="46" t="n">
        <f aca="false">SUM(J64:J73)</f>
        <v>0</v>
      </c>
      <c r="K74" s="27" t="s">
        <v>20</v>
      </c>
      <c r="L74" s="2"/>
    </row>
    <row r="75" customFormat="false" ht="33" hidden="false" customHeight="true" outlineLevel="0" collapsed="false">
      <c r="A75" s="2"/>
      <c r="B75" s="30" t="s">
        <v>43</v>
      </c>
      <c r="C75" s="31" t="n">
        <f aca="false">SUM(C74:E74)</f>
        <v>0</v>
      </c>
      <c r="D75" s="31"/>
      <c r="E75" s="31"/>
      <c r="F75" s="36" t="n">
        <f aca="false">SUMIF(C63:E63,liste_déroulante!D1,C74:E74)</f>
        <v>0</v>
      </c>
      <c r="G75" s="30" t="s">
        <v>43</v>
      </c>
      <c r="H75" s="31" t="n">
        <f aca="false">SUM(H74:J74)</f>
        <v>0</v>
      </c>
      <c r="I75" s="31"/>
      <c r="J75" s="31"/>
      <c r="K75" s="36" t="n">
        <f aca="false">SUMIF(H63:J63,liste_déroulante!D1,H74:J74)</f>
        <v>0</v>
      </c>
      <c r="L75" s="2"/>
    </row>
    <row r="76" customFormat="false" ht="24.75" hidden="false" customHeight="true" outlineLevel="0" collapsed="false">
      <c r="A76" s="2"/>
      <c r="B76" s="32" t="s">
        <v>22</v>
      </c>
      <c r="C76" s="43"/>
      <c r="D76" s="43"/>
      <c r="E76" s="31" t="n">
        <f aca="false">F77</f>
        <v>0</v>
      </c>
      <c r="F76" s="27" t="s">
        <v>23</v>
      </c>
      <c r="G76" s="32" t="s">
        <v>22</v>
      </c>
      <c r="H76" s="43"/>
      <c r="I76" s="43"/>
      <c r="J76" s="31" t="n">
        <f aca="false">K77</f>
        <v>0</v>
      </c>
      <c r="K76" s="27" t="s">
        <v>23</v>
      </c>
      <c r="L76" s="2"/>
    </row>
    <row r="77" customFormat="false" ht="24.75" hidden="false" customHeight="true" outlineLevel="0" collapsed="false">
      <c r="A77" s="2"/>
      <c r="B77" s="34" t="s">
        <v>24</v>
      </c>
      <c r="C77" s="35" t="n">
        <f aca="false">C75-C76-E76</f>
        <v>0</v>
      </c>
      <c r="D77" s="35"/>
      <c r="E77" s="35"/>
      <c r="F77" s="36" t="n">
        <f aca="false">SUMIF(C63:E63,liste_déroulante!D3,C74:E74)</f>
        <v>0</v>
      </c>
      <c r="G77" s="34" t="s">
        <v>24</v>
      </c>
      <c r="H77" s="35" t="n">
        <f aca="false">H75-H76-J76</f>
        <v>0</v>
      </c>
      <c r="I77" s="35"/>
      <c r="J77" s="35"/>
      <c r="K77" s="36" t="n">
        <f aca="false">SUMIF(H63:J63,liste_déroulante!D3,H74:J74)</f>
        <v>0</v>
      </c>
      <c r="L77" s="2"/>
    </row>
    <row r="78" customFormat="false" ht="24.75" hidden="false" customHeight="true" outlineLevel="0" collapsed="false">
      <c r="A78" s="2"/>
      <c r="B78" s="20" t="s">
        <v>44</v>
      </c>
      <c r="C78" s="20"/>
      <c r="D78" s="20"/>
      <c r="E78" s="20"/>
      <c r="F78" s="2"/>
      <c r="G78" s="20" t="s">
        <v>44</v>
      </c>
      <c r="H78" s="20"/>
      <c r="I78" s="20"/>
      <c r="J78" s="20"/>
      <c r="K78" s="2"/>
      <c r="L78" s="2"/>
    </row>
    <row r="79" customFormat="false" ht="33" hidden="false" customHeight="true" outlineLevel="0" collapsed="false">
      <c r="A79" s="2"/>
      <c r="B79" s="8" t="s">
        <v>11</v>
      </c>
      <c r="C79" s="21" t="s">
        <v>12</v>
      </c>
      <c r="D79" s="21" t="s">
        <v>12</v>
      </c>
      <c r="E79" s="21" t="s">
        <v>12</v>
      </c>
      <c r="F79" s="2"/>
      <c r="G79" s="8" t="s">
        <v>11</v>
      </c>
      <c r="H79" s="21" t="s">
        <v>12</v>
      </c>
      <c r="I79" s="21" t="s">
        <v>12</v>
      </c>
      <c r="J79" s="21" t="s">
        <v>12</v>
      </c>
      <c r="K79" s="2"/>
      <c r="L79" s="2"/>
    </row>
    <row r="80" customFormat="false" ht="19.5" hidden="false" customHeight="true" outlineLevel="0" collapsed="false">
      <c r="A80" s="2"/>
      <c r="B80" s="10"/>
      <c r="C80" s="23"/>
      <c r="D80" s="23"/>
      <c r="E80" s="23"/>
      <c r="F80" s="2"/>
      <c r="G80" s="10"/>
      <c r="H80" s="23"/>
      <c r="I80" s="23"/>
      <c r="J80" s="23"/>
      <c r="K80" s="2"/>
      <c r="L80" s="2"/>
    </row>
    <row r="81" customFormat="false" ht="19.5" hidden="false" customHeight="true" outlineLevel="0" collapsed="false">
      <c r="A81" s="2"/>
      <c r="B81" s="10"/>
      <c r="C81" s="23"/>
      <c r="D81" s="23"/>
      <c r="E81" s="23"/>
      <c r="F81" s="2"/>
      <c r="G81" s="10"/>
      <c r="H81" s="23"/>
      <c r="I81" s="23"/>
      <c r="J81" s="23"/>
      <c r="K81" s="2"/>
      <c r="L81" s="2"/>
    </row>
    <row r="82" customFormat="false" ht="19.5" hidden="false" customHeight="true" outlineLevel="0" collapsed="false">
      <c r="A82" s="2"/>
      <c r="B82" s="10"/>
      <c r="C82" s="23"/>
      <c r="D82" s="23"/>
      <c r="E82" s="23"/>
      <c r="F82" s="2"/>
      <c r="G82" s="10"/>
      <c r="H82" s="23"/>
      <c r="I82" s="23"/>
      <c r="J82" s="23"/>
      <c r="K82" s="2"/>
      <c r="L82" s="2"/>
    </row>
    <row r="83" customFormat="false" ht="19.5" hidden="false" customHeight="true" outlineLevel="0" collapsed="false">
      <c r="A83" s="2"/>
      <c r="B83" s="10"/>
      <c r="C83" s="23"/>
      <c r="D83" s="23"/>
      <c r="E83" s="23"/>
      <c r="F83" s="2"/>
      <c r="G83" s="10"/>
      <c r="H83" s="23"/>
      <c r="I83" s="23"/>
      <c r="J83" s="23"/>
      <c r="K83" s="2"/>
      <c r="L83" s="2"/>
    </row>
    <row r="84" customFormat="false" ht="19.5" hidden="false" customHeight="true" outlineLevel="0" collapsed="false">
      <c r="A84" s="2"/>
      <c r="B84" s="10"/>
      <c r="C84" s="23"/>
      <c r="D84" s="23"/>
      <c r="E84" s="23"/>
      <c r="F84" s="2"/>
      <c r="G84" s="10"/>
      <c r="H84" s="23"/>
      <c r="I84" s="23"/>
      <c r="J84" s="23"/>
      <c r="K84" s="2"/>
      <c r="L84" s="2"/>
    </row>
    <row r="85" customFormat="false" ht="19.5" hidden="false" customHeight="true" outlineLevel="0" collapsed="false">
      <c r="A85" s="2"/>
      <c r="B85" s="10"/>
      <c r="C85" s="23"/>
      <c r="D85" s="23"/>
      <c r="E85" s="23"/>
      <c r="F85" s="2"/>
      <c r="G85" s="10"/>
      <c r="H85" s="23"/>
      <c r="I85" s="23"/>
      <c r="J85" s="23"/>
      <c r="K85" s="2"/>
      <c r="L85" s="2"/>
    </row>
    <row r="86" customFormat="false" ht="19.5" hidden="false" customHeight="true" outlineLevel="0" collapsed="false">
      <c r="A86" s="2"/>
      <c r="B86" s="10"/>
      <c r="C86" s="23"/>
      <c r="D86" s="23"/>
      <c r="E86" s="23"/>
      <c r="F86" s="2"/>
      <c r="G86" s="10"/>
      <c r="H86" s="23"/>
      <c r="I86" s="23"/>
      <c r="J86" s="23"/>
      <c r="K86" s="2"/>
      <c r="L86" s="2"/>
    </row>
    <row r="87" customFormat="false" ht="19.5" hidden="false" customHeight="true" outlineLevel="0" collapsed="false">
      <c r="A87" s="2"/>
      <c r="B87" s="10"/>
      <c r="C87" s="23"/>
      <c r="D87" s="23"/>
      <c r="E87" s="23"/>
      <c r="F87" s="2"/>
      <c r="G87" s="10"/>
      <c r="H87" s="23"/>
      <c r="I87" s="23"/>
      <c r="J87" s="23"/>
      <c r="K87" s="2"/>
      <c r="L87" s="2"/>
    </row>
    <row r="88" customFormat="false" ht="24.75" hidden="false" customHeight="true" outlineLevel="0" collapsed="false">
      <c r="A88" s="2"/>
      <c r="B88" s="48" t="s">
        <v>45</v>
      </c>
      <c r="C88" s="41" t="n">
        <f aca="false">SUM(C80:C87)</f>
        <v>0</v>
      </c>
      <c r="D88" s="41" t="n">
        <f aca="false">SUM(D80:D87)</f>
        <v>0</v>
      </c>
      <c r="E88" s="41" t="n">
        <f aca="false">SUM(E80:E87)</f>
        <v>0</v>
      </c>
      <c r="F88" s="2"/>
      <c r="G88" s="48" t="s">
        <v>45</v>
      </c>
      <c r="H88" s="41" t="n">
        <f aca="false">SUM(H80:H87)</f>
        <v>0</v>
      </c>
      <c r="I88" s="41" t="n">
        <f aca="false">SUM(I80:I87)</f>
        <v>0</v>
      </c>
      <c r="J88" s="41" t="n">
        <f aca="false">SUM(J80:J87)</f>
        <v>0</v>
      </c>
      <c r="K88" s="2"/>
      <c r="L88" s="2"/>
    </row>
    <row r="89" customFormat="false" ht="24.75" hidden="false" customHeight="true" outlineLevel="0" collapsed="false">
      <c r="A89" s="2"/>
      <c r="B89" s="7" t="s">
        <v>46</v>
      </c>
      <c r="C89" s="49" t="n">
        <f aca="false">SUM(C88:E88)</f>
        <v>0</v>
      </c>
      <c r="D89" s="49"/>
      <c r="E89" s="49"/>
      <c r="F89" s="2"/>
      <c r="G89" s="7" t="s">
        <v>46</v>
      </c>
      <c r="H89" s="49" t="n">
        <f aca="false">SUM(H88:J88)</f>
        <v>0</v>
      </c>
      <c r="I89" s="49"/>
      <c r="J89" s="49"/>
      <c r="K89" s="2"/>
      <c r="L89" s="2"/>
    </row>
    <row r="90" customFormat="false" ht="24.75" hidden="false" customHeight="true" outlineLevel="0" collapsed="false">
      <c r="A90" s="2"/>
      <c r="B90" s="42" t="s">
        <v>47</v>
      </c>
      <c r="C90" s="49" t="n">
        <f aca="false">C89</f>
        <v>0</v>
      </c>
      <c r="D90" s="49"/>
      <c r="E90" s="49"/>
      <c r="F90" s="2"/>
      <c r="G90" s="42" t="s">
        <v>47</v>
      </c>
      <c r="H90" s="49" t="n">
        <f aca="false">H89</f>
        <v>0</v>
      </c>
      <c r="I90" s="49"/>
      <c r="J90" s="49"/>
      <c r="K90" s="2"/>
      <c r="L90" s="2"/>
    </row>
    <row r="91" customFormat="false" ht="24.75" hidden="false" customHeight="true" outlineLevel="0" collapsed="false">
      <c r="A91" s="2"/>
      <c r="B91" s="34" t="s">
        <v>24</v>
      </c>
      <c r="C91" s="35" t="n">
        <v>0</v>
      </c>
      <c r="D91" s="35"/>
      <c r="E91" s="35"/>
      <c r="F91" s="2"/>
      <c r="G91" s="34" t="s">
        <v>24</v>
      </c>
      <c r="H91" s="35" t="n">
        <f aca="false">H89-H90</f>
        <v>0</v>
      </c>
      <c r="I91" s="35"/>
      <c r="J91" s="35"/>
      <c r="K91" s="2"/>
      <c r="L91" s="2"/>
    </row>
    <row r="92" customFormat="false" ht="24.75" hidden="false" customHeight="true" outlineLevel="0" collapsed="false">
      <c r="A92" s="2"/>
      <c r="B92" s="20" t="s">
        <v>48</v>
      </c>
      <c r="C92" s="20"/>
      <c r="D92" s="20"/>
      <c r="E92" s="20"/>
      <c r="F92" s="2"/>
      <c r="G92" s="20" t="s">
        <v>48</v>
      </c>
      <c r="H92" s="20"/>
      <c r="I92" s="20"/>
      <c r="J92" s="20"/>
      <c r="K92" s="2"/>
      <c r="L92" s="2"/>
    </row>
    <row r="93" customFormat="false" ht="23.85" hidden="false" customHeight="false" outlineLevel="0" collapsed="false">
      <c r="A93" s="7" t="s">
        <v>49</v>
      </c>
      <c r="B93" s="8" t="s">
        <v>11</v>
      </c>
      <c r="C93" s="7" t="s">
        <v>50</v>
      </c>
      <c r="D93" s="7" t="s">
        <v>51</v>
      </c>
      <c r="E93" s="7" t="s">
        <v>52</v>
      </c>
      <c r="F93" s="2"/>
      <c r="G93" s="8" t="s">
        <v>11</v>
      </c>
      <c r="H93" s="7" t="s">
        <v>50</v>
      </c>
      <c r="I93" s="7" t="s">
        <v>51</v>
      </c>
      <c r="J93" s="7" t="s">
        <v>52</v>
      </c>
      <c r="K93" s="7" t="s">
        <v>49</v>
      </c>
      <c r="L93" s="2"/>
    </row>
    <row r="94" customFormat="false" ht="29.25" hidden="false" customHeight="true" outlineLevel="0" collapsed="false">
      <c r="A94" s="9" t="s">
        <v>12</v>
      </c>
      <c r="B94" s="10"/>
      <c r="C94" s="23"/>
      <c r="D94" s="10"/>
      <c r="E94" s="24" t="n">
        <f aca="false">C94*D94</f>
        <v>0</v>
      </c>
      <c r="F94" s="2"/>
      <c r="G94" s="10"/>
      <c r="H94" s="23"/>
      <c r="I94" s="10"/>
      <c r="J94" s="24" t="n">
        <f aca="false">H94*I94</f>
        <v>0</v>
      </c>
      <c r="K94" s="9" t="s">
        <v>12</v>
      </c>
      <c r="L94" s="2"/>
    </row>
    <row r="95" customFormat="false" ht="28.5" hidden="false" customHeight="true" outlineLevel="0" collapsed="false">
      <c r="A95" s="9" t="s">
        <v>20</v>
      </c>
      <c r="B95" s="10"/>
      <c r="C95" s="23"/>
      <c r="D95" s="10"/>
      <c r="E95" s="24" t="n">
        <f aca="false">C95*D95</f>
        <v>0</v>
      </c>
      <c r="F95" s="26" t="s">
        <v>53</v>
      </c>
      <c r="G95" s="10"/>
      <c r="H95" s="23"/>
      <c r="I95" s="10"/>
      <c r="J95" s="24" t="n">
        <f aca="false">H95*I95</f>
        <v>0</v>
      </c>
      <c r="K95" s="9" t="s">
        <v>20</v>
      </c>
      <c r="L95" s="26" t="s">
        <v>53</v>
      </c>
    </row>
    <row r="96" customFormat="false" ht="19.5" hidden="false" customHeight="true" outlineLevel="0" collapsed="false">
      <c r="A96" s="9" t="s">
        <v>54</v>
      </c>
      <c r="B96" s="10"/>
      <c r="C96" s="23"/>
      <c r="D96" s="10"/>
      <c r="E96" s="24" t="n">
        <f aca="false">C96*D96</f>
        <v>0</v>
      </c>
      <c r="F96" s="47" t="s">
        <v>12</v>
      </c>
      <c r="G96" s="10"/>
      <c r="H96" s="23"/>
      <c r="I96" s="10"/>
      <c r="J96" s="24" t="n">
        <f aca="false">H96*I96</f>
        <v>0</v>
      </c>
      <c r="K96" s="9" t="s">
        <v>54</v>
      </c>
      <c r="L96" s="47" t="s">
        <v>12</v>
      </c>
    </row>
    <row r="97" customFormat="false" ht="19.5" hidden="false" customHeight="true" outlineLevel="0" collapsed="false">
      <c r="A97" s="9" t="s">
        <v>20</v>
      </c>
      <c r="B97" s="10"/>
      <c r="C97" s="23"/>
      <c r="D97" s="10"/>
      <c r="E97" s="24" t="n">
        <f aca="false">C97*D97</f>
        <v>0</v>
      </c>
      <c r="F97" s="36" t="n">
        <f aca="false">SUMIF(A94:A103,liste_déroulante!D2,E94:E103)</f>
        <v>0</v>
      </c>
      <c r="G97" s="10"/>
      <c r="H97" s="23"/>
      <c r="I97" s="10"/>
      <c r="J97" s="24" t="n">
        <f aca="false">H97*I97</f>
        <v>0</v>
      </c>
      <c r="K97" s="9" t="s">
        <v>20</v>
      </c>
      <c r="L97" s="36" t="n">
        <f aca="false">SUMIF(K94:K103,liste_déroulante!D2,J94:J103)</f>
        <v>0</v>
      </c>
    </row>
    <row r="98" customFormat="false" ht="19.5" hidden="false" customHeight="true" outlineLevel="0" collapsed="false">
      <c r="A98" s="9" t="s">
        <v>20</v>
      </c>
      <c r="B98" s="10"/>
      <c r="C98" s="23"/>
      <c r="D98" s="10"/>
      <c r="E98" s="24" t="n">
        <f aca="false">C98*D98</f>
        <v>0</v>
      </c>
      <c r="F98" s="27" t="s">
        <v>20</v>
      </c>
      <c r="G98" s="10"/>
      <c r="H98" s="23"/>
      <c r="I98" s="10"/>
      <c r="J98" s="24" t="n">
        <f aca="false">H98*I98</f>
        <v>0</v>
      </c>
      <c r="K98" s="9" t="s">
        <v>20</v>
      </c>
      <c r="L98" s="27" t="s">
        <v>20</v>
      </c>
    </row>
    <row r="99" customFormat="false" ht="19.5" hidden="false" customHeight="true" outlineLevel="0" collapsed="false">
      <c r="A99" s="9" t="s">
        <v>20</v>
      </c>
      <c r="B99" s="10"/>
      <c r="C99" s="23"/>
      <c r="D99" s="10"/>
      <c r="E99" s="24" t="n">
        <f aca="false">C99*D99</f>
        <v>0</v>
      </c>
      <c r="F99" s="36" t="n">
        <f aca="false">SUMIF(A94:A103,liste_déroulante!D1,E94:E103)</f>
        <v>0</v>
      </c>
      <c r="G99" s="10"/>
      <c r="H99" s="23"/>
      <c r="I99" s="10"/>
      <c r="J99" s="24" t="n">
        <f aca="false">H99*I99</f>
        <v>0</v>
      </c>
      <c r="K99" s="9" t="s">
        <v>20</v>
      </c>
      <c r="L99" s="36" t="n">
        <f aca="false">SUMIF(K94:K103,liste_déroulante!D1,J94:J103)</f>
        <v>0</v>
      </c>
    </row>
    <row r="100" customFormat="false" ht="19.5" hidden="false" customHeight="true" outlineLevel="0" collapsed="false">
      <c r="A100" s="9" t="s">
        <v>20</v>
      </c>
      <c r="B100" s="10"/>
      <c r="C100" s="23"/>
      <c r="D100" s="10"/>
      <c r="E100" s="24" t="n">
        <f aca="false">C100*D100</f>
        <v>0</v>
      </c>
      <c r="F100" s="27" t="s">
        <v>23</v>
      </c>
      <c r="G100" s="10"/>
      <c r="H100" s="23"/>
      <c r="I100" s="10"/>
      <c r="J100" s="24" t="n">
        <f aca="false">H100*I100</f>
        <v>0</v>
      </c>
      <c r="K100" s="9" t="s">
        <v>20</v>
      </c>
      <c r="L100" s="27" t="s">
        <v>23</v>
      </c>
    </row>
    <row r="101" customFormat="false" ht="19.5" hidden="false" customHeight="true" outlineLevel="0" collapsed="false">
      <c r="A101" s="9" t="s">
        <v>20</v>
      </c>
      <c r="B101" s="10"/>
      <c r="C101" s="23"/>
      <c r="D101" s="10"/>
      <c r="E101" s="24" t="n">
        <f aca="false">C101*D101</f>
        <v>0</v>
      </c>
      <c r="F101" s="36" t="n">
        <f aca="false">SUMIF(A94:A103,liste_déroulante!D3,E94:E103)</f>
        <v>0</v>
      </c>
      <c r="G101" s="10"/>
      <c r="H101" s="23"/>
      <c r="I101" s="10"/>
      <c r="J101" s="24" t="n">
        <f aca="false">H101*I101</f>
        <v>0</v>
      </c>
      <c r="K101" s="9" t="s">
        <v>20</v>
      </c>
      <c r="L101" s="36" t="n">
        <f aca="false">SUMIF(K94:K103,liste_déroulante!D3,J94:J103)</f>
        <v>0</v>
      </c>
    </row>
    <row r="102" customFormat="false" ht="19.5" hidden="false" customHeight="true" outlineLevel="0" collapsed="false">
      <c r="A102" s="9" t="s">
        <v>20</v>
      </c>
      <c r="B102" s="10"/>
      <c r="C102" s="23"/>
      <c r="D102" s="10"/>
      <c r="E102" s="24" t="n">
        <f aca="false">C102*D102</f>
        <v>0</v>
      </c>
      <c r="F102" s="2"/>
      <c r="G102" s="10"/>
      <c r="H102" s="23"/>
      <c r="I102" s="10"/>
      <c r="J102" s="24" t="n">
        <f aca="false">H102*I102</f>
        <v>0</v>
      </c>
      <c r="K102" s="9" t="s">
        <v>20</v>
      </c>
      <c r="L102" s="2"/>
    </row>
    <row r="103" customFormat="false" ht="19.5" hidden="false" customHeight="true" outlineLevel="0" collapsed="false">
      <c r="A103" s="9" t="s">
        <v>20</v>
      </c>
      <c r="B103" s="10"/>
      <c r="C103" s="23"/>
      <c r="D103" s="10"/>
      <c r="E103" s="24" t="n">
        <f aca="false">C103*D103</f>
        <v>0</v>
      </c>
      <c r="F103" s="2"/>
      <c r="G103" s="10"/>
      <c r="H103" s="23"/>
      <c r="I103" s="10"/>
      <c r="J103" s="24" t="n">
        <f aca="false">H103*I103</f>
        <v>0</v>
      </c>
      <c r="K103" s="9" t="s">
        <v>20</v>
      </c>
      <c r="L103" s="2"/>
    </row>
    <row r="104" customFormat="false" ht="24.75" hidden="false" customHeight="true" outlineLevel="0" collapsed="false">
      <c r="A104" s="11"/>
      <c r="B104" s="50" t="s">
        <v>55</v>
      </c>
      <c r="C104" s="51" t="e">
        <f aca="false">AVERAGE(C94:C103)</f>
        <v>#DIV/0!</v>
      </c>
      <c r="D104" s="51" t="n">
        <f aca="false">SUM(D94:D103)</f>
        <v>0</v>
      </c>
      <c r="E104" s="51" t="n">
        <f aca="false">SUM(E94:E103)</f>
        <v>0</v>
      </c>
      <c r="F104" s="2"/>
      <c r="G104" s="50" t="s">
        <v>55</v>
      </c>
      <c r="H104" s="51" t="e">
        <f aca="false">AVERAGE(H94:H103)</f>
        <v>#DIV/0!</v>
      </c>
      <c r="I104" s="51" t="n">
        <f aca="false">SUM(I94:I103)</f>
        <v>0</v>
      </c>
      <c r="J104" s="51" t="n">
        <f aca="false">SUM(J94:J103)</f>
        <v>0</v>
      </c>
      <c r="K104" s="2"/>
      <c r="L104" s="2"/>
    </row>
    <row r="105" customFormat="false" ht="24.75" hidden="false" customHeight="true" outlineLevel="0" collapsed="false">
      <c r="A105" s="2"/>
      <c r="B105" s="7" t="s">
        <v>56</v>
      </c>
      <c r="C105" s="49" t="n">
        <f aca="false">SUM(E94:E103)</f>
        <v>0</v>
      </c>
      <c r="D105" s="49"/>
      <c r="E105" s="49"/>
      <c r="F105" s="2"/>
      <c r="G105" s="7" t="s">
        <v>56</v>
      </c>
      <c r="H105" s="49" t="n">
        <f aca="false">SUM(J94:J103)</f>
        <v>0</v>
      </c>
      <c r="I105" s="49"/>
      <c r="J105" s="49"/>
      <c r="K105" s="2"/>
      <c r="L105" s="2"/>
    </row>
    <row r="106" customFormat="false" ht="23.85" hidden="false" customHeight="false" outlineLevel="0" collapsed="false">
      <c r="A106" s="2"/>
      <c r="B106" s="42" t="s">
        <v>22</v>
      </c>
      <c r="C106" s="49" t="n">
        <f aca="false">IF(C105&gt;F107,C105-F107,0)</f>
        <v>0</v>
      </c>
      <c r="D106" s="49"/>
      <c r="E106" s="49"/>
      <c r="F106" s="52" t="s">
        <v>57</v>
      </c>
      <c r="G106" s="42" t="s">
        <v>22</v>
      </c>
      <c r="H106" s="49" t="n">
        <f aca="false">IF(H105&gt;K107,H105-K107,0)</f>
        <v>0</v>
      </c>
      <c r="I106" s="49"/>
      <c r="J106" s="49"/>
      <c r="K106" s="52" t="s">
        <v>57</v>
      </c>
      <c r="L106" s="2"/>
    </row>
    <row r="107" customFormat="false" ht="24.75" hidden="false" customHeight="true" outlineLevel="0" collapsed="false">
      <c r="A107" s="2"/>
      <c r="B107" s="34" t="s">
        <v>24</v>
      </c>
      <c r="C107" s="35" t="n">
        <f aca="false">IF(C105-C106&gt;F107,F107,C105-C106)</f>
        <v>0</v>
      </c>
      <c r="D107" s="35"/>
      <c r="E107" s="35"/>
      <c r="F107" s="53" t="n">
        <f aca="false">(C25+C44+C59+C75+C89)*0.3</f>
        <v>0</v>
      </c>
      <c r="G107" s="34" t="s">
        <v>24</v>
      </c>
      <c r="H107" s="35" t="n">
        <f aca="false">IF(H105-H106&gt;K107,K107,H105-H106)</f>
        <v>0</v>
      </c>
      <c r="I107" s="35"/>
      <c r="J107" s="35"/>
      <c r="K107" s="53" t="n">
        <f aca="false">(H25+H44+H59+H75+H89)*0.3</f>
        <v>0</v>
      </c>
      <c r="L107" s="2"/>
    </row>
    <row r="108" customFormat="false" ht="12.75" hidden="false" customHeight="fals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customFormat="false" ht="24.75" hidden="false" customHeight="true" outlineLevel="0" collapsed="false">
      <c r="A109" s="2"/>
      <c r="B109" s="42" t="s">
        <v>58</v>
      </c>
      <c r="C109" s="49" t="n">
        <f aca="false">C26+C44+C59+C75+C89+C105</f>
        <v>0</v>
      </c>
      <c r="D109" s="49"/>
      <c r="E109" s="49"/>
      <c r="F109" s="54" t="s">
        <v>59</v>
      </c>
      <c r="G109" s="42" t="s">
        <v>58</v>
      </c>
      <c r="H109" s="49" t="n">
        <f aca="false">H26+H44+H59+H75+H89+H105</f>
        <v>0</v>
      </c>
      <c r="I109" s="49"/>
      <c r="J109" s="49"/>
      <c r="K109" s="54" t="s">
        <v>59</v>
      </c>
      <c r="L109" s="2"/>
    </row>
    <row r="110" customFormat="false" ht="24.75" hidden="false" customHeight="true" outlineLevel="0" collapsed="false">
      <c r="A110" s="2"/>
      <c r="B110" s="42" t="s">
        <v>22</v>
      </c>
      <c r="C110" s="55" t="n">
        <f aca="false">C27+E27+C45+E45+C60+E60+C76+E76+C90+C106</f>
        <v>0</v>
      </c>
      <c r="D110" s="55"/>
      <c r="E110" s="55"/>
      <c r="F110" s="56" t="str">
        <f aca="false">IF(C110=0,"0,00%",C110/C109)</f>
        <v>0,00%</v>
      </c>
      <c r="G110" s="42" t="s">
        <v>22</v>
      </c>
      <c r="H110" s="49" t="n">
        <f aca="false">H27+J27+H45+J45+H60+J60+H76+J76+H90+H106</f>
        <v>0</v>
      </c>
      <c r="I110" s="49"/>
      <c r="J110" s="49"/>
      <c r="K110" s="56" t="str">
        <f aca="false">IF(H110=0,"0,00%",H110/H109)</f>
        <v>0,00%</v>
      </c>
      <c r="L110" s="2"/>
    </row>
    <row r="111" customFormat="false" ht="24.75" hidden="false" customHeight="true" outlineLevel="0" collapsed="false">
      <c r="A111" s="2"/>
      <c r="B111" s="42" t="s">
        <v>60</v>
      </c>
      <c r="C111" s="49" t="n">
        <f aca="false">C105</f>
        <v>0</v>
      </c>
      <c r="D111" s="49"/>
      <c r="E111" s="49"/>
      <c r="F111" s="54" t="s">
        <v>61</v>
      </c>
      <c r="G111" s="42" t="s">
        <v>60</v>
      </c>
      <c r="H111" s="49" t="n">
        <f aca="false">H105</f>
        <v>0</v>
      </c>
      <c r="I111" s="49"/>
      <c r="J111" s="49"/>
      <c r="K111" s="54" t="s">
        <v>61</v>
      </c>
      <c r="L111" s="2"/>
    </row>
    <row r="112" customFormat="false" ht="24.75" hidden="false" customHeight="true" outlineLevel="0" collapsed="false">
      <c r="A112" s="2"/>
      <c r="B112" s="42" t="s">
        <v>62</v>
      </c>
      <c r="C112" s="49" t="n">
        <f aca="false">C109-C111</f>
        <v>0</v>
      </c>
      <c r="D112" s="49"/>
      <c r="E112" s="49"/>
      <c r="F112" s="56" t="str">
        <f aca="false">IF(C109=0,"",C111/C109)</f>
        <v/>
      </c>
      <c r="G112" s="42" t="s">
        <v>62</v>
      </c>
      <c r="H112" s="49" t="n">
        <f aca="false">H109-H111</f>
        <v>0</v>
      </c>
      <c r="I112" s="49"/>
      <c r="J112" s="49"/>
      <c r="K112" s="56" t="str">
        <f aca="false">IF(C109=0,"",H111/H109)</f>
        <v/>
      </c>
      <c r="L112" s="2"/>
    </row>
    <row r="113" customFormat="false" ht="24.75" hidden="false" customHeight="true" outlineLevel="0" collapsed="false">
      <c r="A113" s="2"/>
      <c r="B113" s="57" t="s">
        <v>24</v>
      </c>
      <c r="C113" s="58" t="n">
        <f aca="false">IF(C10&lt;F113,C10,F113)</f>
        <v>0</v>
      </c>
      <c r="D113" s="58"/>
      <c r="E113" s="58"/>
      <c r="F113" s="59" t="n">
        <f aca="false">C28+C46+C61+C77+C107</f>
        <v>0</v>
      </c>
      <c r="G113" s="57" t="s">
        <v>24</v>
      </c>
      <c r="H113" s="58" t="n">
        <f aca="false">IF(H10&lt;K113,H10,K113)</f>
        <v>0</v>
      </c>
      <c r="I113" s="58"/>
      <c r="J113" s="58"/>
      <c r="K113" s="60" t="n">
        <f aca="false">H28+H46+H61+H77+H107</f>
        <v>0</v>
      </c>
      <c r="L113" s="2"/>
    </row>
    <row r="114" customFormat="false" ht="24.75" hidden="false" customHeight="true" outlineLevel="0" collapsed="false">
      <c r="A114" s="11"/>
      <c r="B114" s="52" t="s">
        <v>9</v>
      </c>
      <c r="C114" s="61" t="n">
        <f aca="false">C10</f>
        <v>0</v>
      </c>
      <c r="D114" s="61"/>
      <c r="E114" s="61"/>
      <c r="F114" s="62" t="s">
        <v>63</v>
      </c>
      <c r="G114" s="52" t="s">
        <v>64</v>
      </c>
      <c r="H114" s="61" t="n">
        <f aca="false">H10</f>
        <v>0</v>
      </c>
      <c r="I114" s="61"/>
      <c r="J114" s="61"/>
      <c r="K114" s="62" t="s">
        <v>63</v>
      </c>
      <c r="L114" s="2"/>
    </row>
    <row r="115" customFormat="false" ht="24.75" hidden="false" customHeight="true" outlineLevel="0" collapsed="false">
      <c r="A115" s="2"/>
      <c r="B115" s="63" t="s">
        <v>65</v>
      </c>
      <c r="C115" s="64" t="n">
        <f aca="false">IF(IF(C113&gt;C10,ROUNDDOWN(C114,0),ROUNDUP(C113,0))&gt;C113,ROUNDDOWN(C113,0),IF(C113&gt;C10,ROUNDDOWN(C114,0),ROUNDUP(C113,0)))</f>
        <v>0</v>
      </c>
      <c r="D115" s="64"/>
      <c r="E115" s="64"/>
      <c r="F115" s="56" t="str">
        <f aca="false">IF(C115=0,"",C115/C109)</f>
        <v/>
      </c>
      <c r="G115" s="63" t="s">
        <v>65</v>
      </c>
      <c r="H115" s="64" t="n">
        <f aca="false">IF(IF(H113&gt;H10,ROUNDDOWN(H114,0),ROUNDUP(H113,0))&gt;H113,ROUNDDOWN(H113,0),IF(H113&gt;H10,ROUNDDOWN(H114,0),ROUNDUP(H113,0)))</f>
        <v>0</v>
      </c>
      <c r="I115" s="64"/>
      <c r="J115" s="64"/>
      <c r="K115" s="56" t="str">
        <f aca="false">IF(H115=0,"",H115/H109)</f>
        <v/>
      </c>
      <c r="L115" s="2"/>
    </row>
    <row r="116" customFormat="false" ht="12.75" hidden="false" customHeight="fals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customFormat="false" ht="23.25" hidden="false" customHeight="true" outlineLevel="0" collapsed="false">
      <c r="A117" s="2"/>
      <c r="B117" s="2"/>
      <c r="C117" s="2"/>
      <c r="D117" s="2"/>
      <c r="E117" s="65" t="s">
        <v>66</v>
      </c>
      <c r="F117" s="65"/>
      <c r="G117" s="2"/>
      <c r="H117" s="2"/>
      <c r="I117" s="2"/>
      <c r="J117" s="2"/>
      <c r="K117" s="2"/>
      <c r="L117" s="2"/>
    </row>
    <row r="118" customFormat="false" ht="26.25" hidden="false" customHeight="true" outlineLevel="0" collapsed="false">
      <c r="A118" s="2"/>
      <c r="B118" s="2"/>
      <c r="C118" s="2"/>
      <c r="D118" s="2"/>
      <c r="E118" s="39" t="n">
        <f aca="false">C110</f>
        <v>0</v>
      </c>
      <c r="F118" s="39" t="n">
        <f aca="false">H110</f>
        <v>0</v>
      </c>
      <c r="G118" s="2"/>
      <c r="H118" s="2"/>
      <c r="I118" s="2"/>
      <c r="J118" s="2"/>
      <c r="K118" s="2"/>
      <c r="L118" s="2"/>
    </row>
    <row r="119" customFormat="false" ht="23.85" hidden="false" customHeight="false" outlineLevel="0" collapsed="false">
      <c r="A119" s="2"/>
      <c r="B119" s="66"/>
      <c r="C119" s="66"/>
      <c r="D119" s="67"/>
      <c r="E119" s="68" t="s">
        <v>67</v>
      </c>
      <c r="F119" s="68" t="s">
        <v>68</v>
      </c>
      <c r="G119" s="69"/>
      <c r="H119" s="2"/>
      <c r="I119" s="2"/>
      <c r="J119" s="2"/>
      <c r="K119" s="2"/>
      <c r="L119" s="2"/>
    </row>
    <row r="120" customFormat="false" ht="23.85" hidden="false" customHeight="true" outlineLevel="0" collapsed="false">
      <c r="A120" s="2"/>
      <c r="B120" s="67"/>
      <c r="C120" s="65" t="s">
        <v>69</v>
      </c>
      <c r="D120" s="65"/>
      <c r="E120" s="70" t="n">
        <f aca="false">SUM(E121)</f>
        <v>0</v>
      </c>
      <c r="F120" s="70" t="n">
        <f aca="false">SUM(F121)</f>
        <v>0</v>
      </c>
      <c r="G120" s="67"/>
      <c r="H120" s="71" t="s">
        <v>70</v>
      </c>
      <c r="I120" s="71"/>
      <c r="J120" s="71" t="s">
        <v>71</v>
      </c>
      <c r="K120" s="2"/>
      <c r="L120" s="2"/>
    </row>
    <row r="121" customFormat="false" ht="12.75" hidden="false" customHeight="true" outlineLevel="0" collapsed="false">
      <c r="A121" s="2"/>
      <c r="B121" s="67"/>
      <c r="C121" s="40" t="s">
        <v>72</v>
      </c>
      <c r="D121" s="40"/>
      <c r="E121" s="72"/>
      <c r="F121" s="72"/>
      <c r="G121" s="67"/>
      <c r="H121" s="73" t="s">
        <v>73</v>
      </c>
      <c r="I121" s="41" t="str">
        <f aca="false">IF($C$10="","",($C$109/$E$8)/$C$8)</f>
        <v/>
      </c>
      <c r="J121" s="41" t="str">
        <f aca="false">IF($C$10="","",($C$115/$E$8)/$C$8)</f>
        <v/>
      </c>
      <c r="K121" s="2"/>
      <c r="L121" s="2"/>
    </row>
    <row r="122" customFormat="false" ht="12.75" hidden="false" customHeight="true" outlineLevel="0" collapsed="false">
      <c r="A122" s="2"/>
      <c r="B122" s="67"/>
      <c r="C122" s="65" t="s">
        <v>74</v>
      </c>
      <c r="D122" s="65"/>
      <c r="E122" s="70" t="n">
        <f aca="false">SUM(E123:E133)</f>
        <v>0</v>
      </c>
      <c r="F122" s="70" t="n">
        <f aca="false">SUM(F123:F133)</f>
        <v>0</v>
      </c>
      <c r="G122" s="67"/>
      <c r="H122" s="73" t="s">
        <v>75</v>
      </c>
      <c r="I122" s="41" t="str">
        <f aca="false">IF($H$10="","",(($H$109/$J$8)/$H$8))</f>
        <v/>
      </c>
      <c r="J122" s="41" t="str">
        <f aca="false">IF($H$10="","",(($H$115/$J$8)/$H$8))</f>
        <v/>
      </c>
      <c r="K122" s="2"/>
      <c r="L122" s="2"/>
    </row>
    <row r="123" customFormat="false" ht="12.75" hidden="false" customHeight="true" outlineLevel="0" collapsed="false">
      <c r="A123" s="2"/>
      <c r="B123" s="67"/>
      <c r="C123" s="68" t="s">
        <v>76</v>
      </c>
      <c r="D123" s="68"/>
      <c r="E123" s="72"/>
      <c r="F123" s="72"/>
      <c r="G123" s="67"/>
      <c r="H123" s="67"/>
      <c r="I123" s="67"/>
      <c r="J123" s="67"/>
      <c r="K123" s="2"/>
      <c r="L123" s="2"/>
    </row>
    <row r="124" customFormat="false" ht="12.75" hidden="false" customHeight="true" outlineLevel="0" collapsed="false">
      <c r="A124" s="2"/>
      <c r="B124" s="67"/>
      <c r="C124" s="68" t="s">
        <v>77</v>
      </c>
      <c r="D124" s="68"/>
      <c r="E124" s="72"/>
      <c r="F124" s="72"/>
      <c r="G124" s="67"/>
      <c r="H124" s="67"/>
      <c r="I124" s="67"/>
      <c r="J124" s="67"/>
      <c r="K124" s="2"/>
      <c r="L124" s="2"/>
    </row>
    <row r="125" customFormat="false" ht="12.75" hidden="false" customHeight="true" outlineLevel="0" collapsed="false">
      <c r="A125" s="2"/>
      <c r="B125" s="67"/>
      <c r="C125" s="68" t="s">
        <v>78</v>
      </c>
      <c r="D125" s="68"/>
      <c r="E125" s="72"/>
      <c r="F125" s="72"/>
      <c r="G125" s="67"/>
      <c r="H125" s="67"/>
      <c r="I125" s="67"/>
      <c r="J125" s="67"/>
      <c r="K125" s="2"/>
      <c r="L125" s="2"/>
    </row>
    <row r="126" customFormat="false" ht="12.75" hidden="false" customHeight="true" outlineLevel="0" collapsed="false">
      <c r="A126" s="2"/>
      <c r="B126" s="67"/>
      <c r="C126" s="68" t="s">
        <v>79</v>
      </c>
      <c r="D126" s="68"/>
      <c r="E126" s="74" t="n">
        <f aca="false">C115</f>
        <v>0</v>
      </c>
      <c r="F126" s="74" t="n">
        <f aca="false">H115</f>
        <v>0</v>
      </c>
      <c r="G126" s="67"/>
      <c r="H126" s="67"/>
      <c r="I126" s="67"/>
      <c r="J126" s="67"/>
      <c r="K126" s="2"/>
      <c r="L126" s="2"/>
    </row>
    <row r="127" customFormat="false" ht="12.75" hidden="false" customHeight="true" outlineLevel="0" collapsed="false">
      <c r="A127" s="2"/>
      <c r="B127" s="67"/>
      <c r="C127" s="68" t="s">
        <v>80</v>
      </c>
      <c r="D127" s="68"/>
      <c r="E127" s="72"/>
      <c r="F127" s="72"/>
      <c r="G127" s="67"/>
      <c r="H127" s="67"/>
      <c r="I127" s="67"/>
      <c r="J127" s="67"/>
      <c r="K127" s="2"/>
      <c r="L127" s="2"/>
    </row>
    <row r="128" customFormat="false" ht="12.75" hidden="false" customHeight="true" outlineLevel="0" collapsed="false">
      <c r="A128" s="2"/>
      <c r="B128" s="67"/>
      <c r="C128" s="68" t="s">
        <v>81</v>
      </c>
      <c r="D128" s="68"/>
      <c r="E128" s="72"/>
      <c r="F128" s="72"/>
      <c r="G128" s="67"/>
      <c r="H128" s="67"/>
      <c r="I128" s="67"/>
      <c r="J128" s="67"/>
      <c r="K128" s="2"/>
      <c r="L128" s="2"/>
    </row>
    <row r="129" customFormat="false" ht="12.75" hidden="false" customHeight="true" outlineLevel="0" collapsed="false">
      <c r="A129" s="2"/>
      <c r="B129" s="67"/>
      <c r="C129" s="68" t="s">
        <v>82</v>
      </c>
      <c r="D129" s="68"/>
      <c r="E129" s="72"/>
      <c r="F129" s="72"/>
      <c r="G129" s="67"/>
      <c r="H129" s="67"/>
      <c r="I129" s="67"/>
      <c r="J129" s="67"/>
      <c r="K129" s="2"/>
      <c r="L129" s="2"/>
    </row>
    <row r="130" customFormat="false" ht="12.75" hidden="false" customHeight="true" outlineLevel="0" collapsed="false">
      <c r="A130" s="2"/>
      <c r="B130" s="67"/>
      <c r="C130" s="68" t="s">
        <v>83</v>
      </c>
      <c r="D130" s="68"/>
      <c r="E130" s="72"/>
      <c r="F130" s="72"/>
      <c r="G130" s="67"/>
      <c r="H130" s="67"/>
      <c r="I130" s="67"/>
      <c r="J130" s="67"/>
      <c r="K130" s="2"/>
      <c r="L130" s="2"/>
    </row>
    <row r="131" customFormat="false" ht="23.85" hidden="false" customHeight="true" outlineLevel="0" collapsed="false">
      <c r="A131" s="2"/>
      <c r="B131" s="67"/>
      <c r="C131" s="68" t="s">
        <v>84</v>
      </c>
      <c r="D131" s="68"/>
      <c r="E131" s="72"/>
      <c r="F131" s="72"/>
      <c r="G131" s="67"/>
      <c r="H131" s="67"/>
      <c r="I131" s="67"/>
      <c r="J131" s="67"/>
      <c r="K131" s="2"/>
      <c r="L131" s="2"/>
    </row>
    <row r="132" customFormat="false" ht="12.75" hidden="false" customHeight="true" outlineLevel="0" collapsed="false">
      <c r="A132" s="2"/>
      <c r="B132" s="67"/>
      <c r="C132" s="68" t="s">
        <v>85</v>
      </c>
      <c r="D132" s="68"/>
      <c r="E132" s="72"/>
      <c r="F132" s="72"/>
      <c r="G132" s="67"/>
      <c r="H132" s="67"/>
      <c r="I132" s="67"/>
      <c r="J132" s="67"/>
      <c r="K132" s="2"/>
      <c r="L132" s="2"/>
    </row>
    <row r="133" customFormat="false" ht="12.75" hidden="false" customHeight="true" outlineLevel="0" collapsed="false">
      <c r="A133" s="2"/>
      <c r="B133" s="67"/>
      <c r="C133" s="68" t="s">
        <v>86</v>
      </c>
      <c r="D133" s="68"/>
      <c r="E133" s="72"/>
      <c r="F133" s="72"/>
      <c r="G133" s="67"/>
      <c r="H133" s="67"/>
      <c r="I133" s="67"/>
      <c r="J133" s="67"/>
      <c r="K133" s="2"/>
      <c r="L133" s="2"/>
    </row>
    <row r="134" customFormat="false" ht="12.75" hidden="false" customHeight="true" outlineLevel="0" collapsed="false">
      <c r="A134" s="2"/>
      <c r="B134" s="67"/>
      <c r="C134" s="68" t="s">
        <v>87</v>
      </c>
      <c r="D134" s="68"/>
      <c r="E134" s="75" t="n">
        <f aca="false">SUM(E135)</f>
        <v>0</v>
      </c>
      <c r="F134" s="75" t="n">
        <f aca="false">SUM(F135)</f>
        <v>0</v>
      </c>
      <c r="G134" s="67"/>
      <c r="H134" s="67"/>
      <c r="I134" s="67"/>
      <c r="J134" s="67"/>
      <c r="K134" s="2"/>
      <c r="L134" s="2"/>
    </row>
    <row r="135" customFormat="false" ht="12.75" hidden="false" customHeight="true" outlineLevel="0" collapsed="false">
      <c r="A135" s="2"/>
      <c r="B135" s="67"/>
      <c r="C135" s="68" t="s">
        <v>88</v>
      </c>
      <c r="D135" s="68"/>
      <c r="E135" s="72"/>
      <c r="F135" s="72"/>
      <c r="G135" s="67"/>
      <c r="H135" s="67"/>
      <c r="I135" s="67"/>
      <c r="J135" s="67"/>
      <c r="K135" s="2"/>
      <c r="L135" s="2"/>
    </row>
    <row r="136" customFormat="false" ht="12.75" hidden="false" customHeight="true" outlineLevel="0" collapsed="false">
      <c r="A136" s="2"/>
      <c r="B136" s="67"/>
      <c r="C136" s="68" t="s">
        <v>89</v>
      </c>
      <c r="D136" s="68"/>
      <c r="E136" s="72"/>
      <c r="F136" s="72"/>
      <c r="G136" s="67"/>
      <c r="H136" s="67"/>
      <c r="I136" s="67"/>
      <c r="J136" s="67"/>
      <c r="K136" s="2"/>
      <c r="L136" s="2"/>
    </row>
    <row r="137" customFormat="false" ht="23.85" hidden="false" customHeight="true" outlineLevel="0" collapsed="false">
      <c r="A137" s="2"/>
      <c r="B137" s="67"/>
      <c r="C137" s="68" t="s">
        <v>90</v>
      </c>
      <c r="D137" s="68"/>
      <c r="E137" s="72"/>
      <c r="F137" s="72"/>
      <c r="G137" s="67"/>
      <c r="H137" s="67"/>
      <c r="I137" s="67"/>
      <c r="J137" s="67"/>
      <c r="K137" s="2"/>
      <c r="L137" s="2"/>
    </row>
    <row r="138" customFormat="false" ht="23.85" hidden="false" customHeight="true" outlineLevel="0" collapsed="false">
      <c r="A138" s="2"/>
      <c r="B138" s="67"/>
      <c r="C138" s="68" t="s">
        <v>91</v>
      </c>
      <c r="D138" s="68"/>
      <c r="E138" s="74" t="n">
        <f aca="false">IF($F$113&lt;$C$115,$F$113-$C$115,$F$113-$C$115)</f>
        <v>0</v>
      </c>
      <c r="F138" s="74" t="n">
        <f aca="false">IF($K$113&lt;$H$115,$K$113-$H$115,$K$113-$H$115)</f>
        <v>0</v>
      </c>
      <c r="G138" s="67"/>
      <c r="H138" s="67"/>
      <c r="I138" s="67"/>
      <c r="J138" s="67"/>
      <c r="K138" s="2"/>
      <c r="L138" s="2"/>
    </row>
    <row r="139" customFormat="false" ht="12.75" hidden="false" customHeight="false" outlineLevel="0" collapsed="false">
      <c r="A139" s="2"/>
      <c r="B139" s="67"/>
      <c r="C139" s="67"/>
      <c r="D139" s="68" t="s">
        <v>92</v>
      </c>
      <c r="E139" s="76" t="n">
        <f aca="false">E120+E122+E134+E136+E137</f>
        <v>0</v>
      </c>
      <c r="F139" s="76" t="n">
        <f aca="false">F120+F122+F134+F136+F137</f>
        <v>0</v>
      </c>
      <c r="G139" s="67"/>
      <c r="H139" s="67"/>
      <c r="I139" s="67"/>
      <c r="J139" s="67"/>
      <c r="K139" s="2"/>
      <c r="L139" s="2"/>
    </row>
    <row r="140" customFormat="false" ht="60.75" hidden="false" customHeight="true" outlineLevel="0" collapsed="false">
      <c r="A140" s="2"/>
      <c r="B140" s="67"/>
      <c r="C140" s="67"/>
      <c r="D140" s="67"/>
      <c r="E140" s="77" t="str">
        <f aca="false">IF(E139=C109,"recettes prévisionnelles à l'équilibre","Différence entre les montants déclarés au titre des co-financements de")</f>
        <v>recettes prévisionnelles à l'équilibre</v>
      </c>
      <c r="F140" s="78" t="str">
        <f aca="false">IF(F139=H109,"recettes réalisées à l'équilibre","Différence entre les montants déclarés au titre des co-financements de")</f>
        <v>recettes réalisées à l'équilibre</v>
      </c>
      <c r="G140" s="67"/>
      <c r="H140" s="67"/>
      <c r="I140" s="67"/>
      <c r="J140" s="67"/>
      <c r="K140" s="2"/>
      <c r="L140" s="2"/>
    </row>
    <row r="141" customFormat="false" ht="20.25" hidden="false" customHeight="true" outlineLevel="0" collapsed="false">
      <c r="A141" s="2"/>
      <c r="B141" s="67"/>
      <c r="C141" s="67"/>
      <c r="D141" s="67"/>
      <c r="E141" s="79" t="n">
        <f aca="false">C109-E139</f>
        <v>0</v>
      </c>
      <c r="F141" s="79" t="n">
        <f aca="false">H109-F139</f>
        <v>0</v>
      </c>
      <c r="G141" s="67"/>
      <c r="H141" s="67"/>
      <c r="I141" s="67"/>
      <c r="J141" s="67"/>
      <c r="K141" s="2"/>
      <c r="L141" s="2"/>
    </row>
    <row r="142" customFormat="false" ht="12.75" hidden="false" customHeight="false" outlineLevel="0" collapsed="false">
      <c r="A142" s="2"/>
      <c r="B142" s="67"/>
      <c r="C142" s="67"/>
      <c r="D142" s="67"/>
      <c r="E142" s="67"/>
      <c r="F142" s="2"/>
      <c r="G142" s="67"/>
      <c r="H142" s="67"/>
      <c r="I142" s="67"/>
      <c r="J142" s="67"/>
      <c r="K142" s="2"/>
      <c r="L142" s="2"/>
    </row>
    <row r="143" customFormat="false" ht="12.75" hidden="false" customHeight="false" outlineLevel="0" collapsed="false">
      <c r="A143" s="2"/>
      <c r="B143" s="67"/>
      <c r="C143" s="67"/>
      <c r="D143" s="67"/>
      <c r="E143" s="67"/>
      <c r="F143" s="2"/>
      <c r="G143" s="67"/>
      <c r="H143" s="67"/>
      <c r="I143" s="67"/>
      <c r="J143" s="67"/>
      <c r="K143" s="2"/>
      <c r="L143" s="2"/>
    </row>
    <row r="144" customFormat="false" ht="12.75" hidden="false" customHeight="true" outlineLevel="0" collapsed="false">
      <c r="A144" s="11"/>
      <c r="B144" s="80" t="s">
        <v>93</v>
      </c>
      <c r="C144" s="80"/>
      <c r="D144" s="80"/>
      <c r="E144" s="80"/>
      <c r="F144" s="80"/>
      <c r="G144" s="80"/>
      <c r="H144" s="80"/>
      <c r="I144" s="80"/>
      <c r="J144" s="80"/>
      <c r="K144" s="80"/>
      <c r="L144" s="2"/>
    </row>
    <row r="145" customFormat="false" ht="12.75" hidden="false" customHeight="false" outlineLevel="0" collapsed="false">
      <c r="A145" s="1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2"/>
    </row>
    <row r="146" customFormat="false" ht="12.75" hidden="false" customHeight="true" outlineLevel="0" collapsed="false">
      <c r="A146" s="11"/>
      <c r="B146" s="82" t="s">
        <v>94</v>
      </c>
      <c r="C146" s="82"/>
      <c r="D146" s="82"/>
      <c r="E146" s="82"/>
      <c r="F146" s="82"/>
      <c r="G146" s="82"/>
      <c r="H146" s="82"/>
      <c r="I146" s="82"/>
      <c r="J146" s="82"/>
      <c r="K146" s="82"/>
      <c r="L146" s="2"/>
    </row>
    <row r="147" customFormat="false" ht="12.75" hidden="false" customHeight="false" outlineLevel="0" collapsed="false">
      <c r="A147" s="1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2"/>
    </row>
    <row r="148" customFormat="false" ht="12.75" hidden="false" customHeight="true" outlineLevel="0" collapsed="false">
      <c r="A148" s="11"/>
      <c r="B148" s="82" t="s">
        <v>95</v>
      </c>
      <c r="C148" s="82"/>
      <c r="D148" s="82"/>
      <c r="E148" s="82"/>
      <c r="F148" s="82"/>
      <c r="G148" s="82"/>
      <c r="H148" s="82"/>
      <c r="I148" s="82"/>
      <c r="J148" s="82"/>
      <c r="K148" s="82"/>
      <c r="L148" s="2"/>
    </row>
    <row r="149" customFormat="false" ht="12.75" hidden="false" customHeight="false" outlineLevel="0" collapsed="false">
      <c r="A149" s="1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2"/>
    </row>
    <row r="150" customFormat="false" ht="12.75" hidden="false" customHeight="true" outlineLevel="0" collapsed="false">
      <c r="A150" s="11"/>
      <c r="B150" s="82" t="s">
        <v>96</v>
      </c>
      <c r="C150" s="82"/>
      <c r="D150" s="82"/>
      <c r="E150" s="82"/>
      <c r="F150" s="82"/>
      <c r="G150" s="82"/>
      <c r="H150" s="82"/>
      <c r="I150" s="82"/>
      <c r="J150" s="82"/>
      <c r="K150" s="82"/>
      <c r="L150" s="2"/>
    </row>
    <row r="151" customFormat="false" ht="12.75" hidden="false" customHeight="false" outlineLevel="0" collapsed="false">
      <c r="A151" s="1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2"/>
    </row>
    <row r="152" customFormat="false" ht="12.75" hidden="false" customHeight="true" outlineLevel="0" collapsed="false">
      <c r="A152" s="11"/>
      <c r="B152" s="82" t="s">
        <v>97</v>
      </c>
      <c r="C152" s="82"/>
      <c r="D152" s="82"/>
      <c r="E152" s="82"/>
      <c r="F152" s="82"/>
      <c r="G152" s="82"/>
      <c r="H152" s="82"/>
      <c r="I152" s="82"/>
      <c r="J152" s="82"/>
      <c r="K152" s="82"/>
      <c r="L152" s="2"/>
    </row>
    <row r="153" customFormat="false" ht="12.75" hidden="false" customHeight="false" outlineLevel="0" collapsed="false">
      <c r="A153" s="11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2"/>
    </row>
    <row r="154" customFormat="false" ht="12.75" hidden="false" customHeight="true" outlineLevel="0" collapsed="false">
      <c r="A154" s="11"/>
      <c r="B154" s="82" t="s">
        <v>98</v>
      </c>
      <c r="C154" s="82"/>
      <c r="D154" s="82"/>
      <c r="E154" s="82"/>
      <c r="F154" s="82"/>
      <c r="G154" s="82"/>
      <c r="H154" s="82"/>
      <c r="I154" s="82"/>
      <c r="J154" s="82"/>
      <c r="K154" s="82"/>
      <c r="L154" s="2"/>
    </row>
    <row r="155" customFormat="false" ht="12.75" hidden="false" customHeight="false" outlineLevel="0" collapsed="false">
      <c r="A155" s="11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2"/>
    </row>
    <row r="156" customFormat="false" ht="12.75" hidden="false" customHeight="fals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customFormat="false" ht="46.5" hidden="false" customHeight="true" outlineLevel="0" collapsed="false">
      <c r="A157" s="2"/>
      <c r="B157" s="84" t="s">
        <v>99</v>
      </c>
      <c r="C157" s="84"/>
      <c r="D157" s="84"/>
      <c r="E157" s="84"/>
      <c r="F157" s="84"/>
      <c r="G157" s="84"/>
      <c r="H157" s="85" t="str">
        <f aca="false">IF((C115-H115)&gt;0,C115-H115,"")</f>
        <v/>
      </c>
      <c r="I157" s="86"/>
      <c r="J157" s="86"/>
      <c r="K157" s="87"/>
      <c r="L157" s="2"/>
    </row>
    <row r="158" customFormat="false" ht="12.75" hidden="false" customHeight="fals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</sheetData>
  <sheetProtection sheet="true" password="cdc9" objects="true" scenarios="true" autoFilter="false"/>
  <mergeCells count="111">
    <mergeCell ref="B2:K2"/>
    <mergeCell ref="B4:E4"/>
    <mergeCell ref="G4:J4"/>
    <mergeCell ref="B5:E5"/>
    <mergeCell ref="G5:J5"/>
    <mergeCell ref="C6:E6"/>
    <mergeCell ref="H6:J6"/>
    <mergeCell ref="C7:E7"/>
    <mergeCell ref="H7:J7"/>
    <mergeCell ref="C10:E10"/>
    <mergeCell ref="H10:J10"/>
    <mergeCell ref="B12:E12"/>
    <mergeCell ref="G12:J12"/>
    <mergeCell ref="C25:D25"/>
    <mergeCell ref="H25:I25"/>
    <mergeCell ref="C26:E26"/>
    <mergeCell ref="H26:J26"/>
    <mergeCell ref="C27:D27"/>
    <mergeCell ref="H27:I27"/>
    <mergeCell ref="C28:E28"/>
    <mergeCell ref="H28:J28"/>
    <mergeCell ref="B29:E29"/>
    <mergeCell ref="G29:J29"/>
    <mergeCell ref="C44:E44"/>
    <mergeCell ref="H44:J44"/>
    <mergeCell ref="C45:D45"/>
    <mergeCell ref="H45:I45"/>
    <mergeCell ref="C46:E46"/>
    <mergeCell ref="H46:J46"/>
    <mergeCell ref="B47:E47"/>
    <mergeCell ref="G47:J47"/>
    <mergeCell ref="C59:E59"/>
    <mergeCell ref="H59:J59"/>
    <mergeCell ref="C60:D60"/>
    <mergeCell ref="H60:I60"/>
    <mergeCell ref="C61:E61"/>
    <mergeCell ref="H61:J61"/>
    <mergeCell ref="B62:E62"/>
    <mergeCell ref="G62:J62"/>
    <mergeCell ref="C75:E75"/>
    <mergeCell ref="H75:J75"/>
    <mergeCell ref="C76:D76"/>
    <mergeCell ref="H76:I76"/>
    <mergeCell ref="C77:E77"/>
    <mergeCell ref="H77:J77"/>
    <mergeCell ref="B78:E78"/>
    <mergeCell ref="G78:J78"/>
    <mergeCell ref="C89:E89"/>
    <mergeCell ref="H89:J89"/>
    <mergeCell ref="C90:E90"/>
    <mergeCell ref="H90:J90"/>
    <mergeCell ref="C91:E91"/>
    <mergeCell ref="H91:J91"/>
    <mergeCell ref="B92:E92"/>
    <mergeCell ref="G92:J92"/>
    <mergeCell ref="C105:E105"/>
    <mergeCell ref="H105:J105"/>
    <mergeCell ref="C106:E106"/>
    <mergeCell ref="H106:J106"/>
    <mergeCell ref="C107:E107"/>
    <mergeCell ref="H107:J107"/>
    <mergeCell ref="C109:E109"/>
    <mergeCell ref="H109:J109"/>
    <mergeCell ref="C110:E110"/>
    <mergeCell ref="H110:J110"/>
    <mergeCell ref="C111:E111"/>
    <mergeCell ref="H111:J111"/>
    <mergeCell ref="C112:E112"/>
    <mergeCell ref="H112:J112"/>
    <mergeCell ref="C113:E113"/>
    <mergeCell ref="H113:J113"/>
    <mergeCell ref="C114:E114"/>
    <mergeCell ref="H114:J114"/>
    <mergeCell ref="C115:E115"/>
    <mergeCell ref="H115:J115"/>
    <mergeCell ref="E117:F117"/>
    <mergeCell ref="B119:C119"/>
    <mergeCell ref="C120:D120"/>
    <mergeCell ref="H120:I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A144:A155"/>
    <mergeCell ref="B144:K144"/>
    <mergeCell ref="B145:K145"/>
    <mergeCell ref="B146:K146"/>
    <mergeCell ref="B147:K147"/>
    <mergeCell ref="B148:K148"/>
    <mergeCell ref="B149:K149"/>
    <mergeCell ref="B150:K150"/>
    <mergeCell ref="B151:K151"/>
    <mergeCell ref="B152:K152"/>
    <mergeCell ref="B153:K153"/>
    <mergeCell ref="B154:K154"/>
    <mergeCell ref="B155:K155"/>
    <mergeCell ref="B157:G157"/>
  </mergeCells>
  <dataValidations count="1">
    <dataValidation allowBlank="true" errorStyle="stop" operator="between" showDropDown="false" showErrorMessage="true" showInputMessage="true" sqref="C13:E13 H13:J13 C19:E19 H19:J19 C30:E30 H30:J30 C37:E37 H37:J37 C48:E48 H48:J48 C63:E63 H63:J63 C79:E79 H79:J79 A94:A103 K94:K103" type="list">
      <formula1>liste_déroulante!$D$1:$D$4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196527777777778" bottom="0.196527777777778" header="0.51181102362204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41" activePane="bottomLeft" state="frozen"/>
      <selection pane="topLeft" activeCell="A1" activeCellId="0" sqref="A1"/>
      <selection pane="bottomLeft" activeCell="A1" activeCellId="0" sqref="A1"/>
    </sheetView>
  </sheetViews>
  <sheetFormatPr defaultColWidth="26.5703125" defaultRowHeight="12.75" customHeight="false" zeroHeight="false" outlineLevelRow="0" outlineLevelCol="0"/>
  <cols>
    <col collapsed="false" customWidth="true" hidden="false" outlineLevel="0" max="1" min="1" style="88" width="9.57"/>
    <col collapsed="false" customWidth="true" hidden="false" outlineLevel="0" max="9" min="2" style="88" width="19.14"/>
    <col collapsed="false" customWidth="false" hidden="false" outlineLevel="0" max="16384" min="10" style="88" width="26.57"/>
  </cols>
  <sheetData>
    <row r="1" customFormat="false" ht="129.75" hidden="false" customHeight="true" outlineLevel="0" collapsed="false">
      <c r="A1" s="89"/>
      <c r="B1" s="90" t="s">
        <v>100</v>
      </c>
      <c r="C1" s="90"/>
      <c r="D1" s="90"/>
      <c r="E1" s="90"/>
      <c r="F1" s="90"/>
      <c r="G1" s="90"/>
      <c r="H1" s="90"/>
      <c r="I1" s="90"/>
    </row>
    <row r="2" customFormat="false" ht="32.25" hidden="false" customHeight="true" outlineLevel="0" collapsed="false">
      <c r="A2" s="91"/>
      <c r="B2" s="92" t="s">
        <v>101</v>
      </c>
      <c r="C2" s="93" t="n">
        <f aca="false">Budget_analytique!B5</f>
        <v>2027</v>
      </c>
      <c r="D2" s="93"/>
      <c r="E2" s="93"/>
      <c r="F2" s="93"/>
      <c r="G2" s="93"/>
      <c r="H2" s="93"/>
      <c r="I2" s="93"/>
    </row>
    <row r="3" customFormat="false" ht="36" hidden="false" customHeight="true" outlineLevel="0" collapsed="false">
      <c r="A3" s="91"/>
      <c r="B3" s="94" t="s">
        <v>102</v>
      </c>
      <c r="C3" s="94" t="s">
        <v>103</v>
      </c>
      <c r="D3" s="94" t="s">
        <v>104</v>
      </c>
      <c r="E3" s="94" t="s">
        <v>105</v>
      </c>
      <c r="F3" s="94" t="s">
        <v>106</v>
      </c>
      <c r="G3" s="94" t="s">
        <v>103</v>
      </c>
      <c r="H3" s="94" t="s">
        <v>104</v>
      </c>
      <c r="I3" s="94" t="s">
        <v>105</v>
      </c>
    </row>
    <row r="4" customFormat="false" ht="36.75" hidden="false" customHeight="true" outlineLevel="0" collapsed="false">
      <c r="A4" s="91"/>
      <c r="B4" s="95" t="s">
        <v>107</v>
      </c>
      <c r="C4" s="95"/>
      <c r="D4" s="95"/>
      <c r="E4" s="95"/>
      <c r="F4" s="96" t="s">
        <v>108</v>
      </c>
      <c r="G4" s="96"/>
      <c r="H4" s="96"/>
      <c r="I4" s="96"/>
    </row>
    <row r="5" customFormat="false" ht="57.45" hidden="false" customHeight="false" outlineLevel="0" collapsed="false">
      <c r="A5" s="89"/>
      <c r="B5" s="97" t="s">
        <v>109</v>
      </c>
      <c r="C5" s="98" t="n">
        <f aca="false">SUM(C6:C8)</f>
        <v>0</v>
      </c>
      <c r="D5" s="98" t="n">
        <f aca="false">SUM(D6:D8)</f>
        <v>0</v>
      </c>
      <c r="E5" s="99" t="str">
        <f aca="false">IF(OR(D5="",C5=0),"",D5/C5)</f>
        <v/>
      </c>
      <c r="F5" s="100" t="s">
        <v>110</v>
      </c>
      <c r="G5" s="98" t="n">
        <f aca="false">SUM(G6)</f>
        <v>0</v>
      </c>
      <c r="H5" s="98" t="n">
        <f aca="false">SUM(H6)</f>
        <v>0</v>
      </c>
      <c r="I5" s="99" t="str">
        <f aca="false">IF(OR(H5="",G5=0),"",H5/G5)</f>
        <v/>
      </c>
    </row>
    <row r="6" customFormat="false" ht="23.85" hidden="false" customHeight="false" outlineLevel="0" collapsed="false">
      <c r="A6" s="91"/>
      <c r="B6" s="101" t="s">
        <v>111</v>
      </c>
      <c r="C6" s="102" t="n">
        <f aca="false">Budget_analytique!D50</f>
        <v>0</v>
      </c>
      <c r="D6" s="102" t="n">
        <f aca="false">Budget_analytique!$I$50</f>
        <v>0</v>
      </c>
      <c r="E6" s="103" t="str">
        <f aca="false">IF(OR(D6="",C6=0),"",D6/C6)</f>
        <v/>
      </c>
      <c r="F6" s="101" t="s">
        <v>112</v>
      </c>
      <c r="G6" s="104" t="n">
        <f aca="false">Budget_analytique!E121</f>
        <v>0</v>
      </c>
      <c r="H6" s="104" t="n">
        <f aca="false">Budget_analytique!F121</f>
        <v>0</v>
      </c>
      <c r="I6" s="103" t="str">
        <f aca="false">IF(OR(H6="",G6=0),"",H6/G6)</f>
        <v/>
      </c>
    </row>
    <row r="7" customFormat="false" ht="23.85" hidden="false" customHeight="false" outlineLevel="0" collapsed="false">
      <c r="A7" s="91"/>
      <c r="B7" s="101" t="s">
        <v>113</v>
      </c>
      <c r="C7" s="102" t="n">
        <f aca="false">Budget_analytique!$C$59:$E$59-Budget_analytique!$D$50-Budget_analytique!$E$49</f>
        <v>0</v>
      </c>
      <c r="D7" s="102" t="n">
        <f aca="false">Budget_analytique!H59-Budget_analytique!I50-Budget_analytique!J49</f>
        <v>0</v>
      </c>
      <c r="E7" s="103" t="str">
        <f aca="false">IF(OR(D7="",C7=0),"",D7/C7)</f>
        <v/>
      </c>
      <c r="F7" s="100" t="s">
        <v>74</v>
      </c>
      <c r="G7" s="98" t="n">
        <f aca="false">SUM(G8:G26)</f>
        <v>0</v>
      </c>
      <c r="H7" s="98" t="n">
        <f aca="false">SUM(H8:H26)</f>
        <v>0</v>
      </c>
      <c r="I7" s="99" t="str">
        <f aca="false">IF(OR(H7="",G7=0),"",H7/G7)</f>
        <v/>
      </c>
    </row>
    <row r="8" customFormat="false" ht="23.85" hidden="false" customHeight="false" outlineLevel="0" collapsed="false">
      <c r="A8" s="91"/>
      <c r="B8" s="101" t="s">
        <v>114</v>
      </c>
      <c r="C8" s="102" t="n">
        <v>0</v>
      </c>
      <c r="D8" s="102" t="n">
        <v>0</v>
      </c>
      <c r="E8" s="103" t="str">
        <f aca="false">IF(OR(D8="",C8=0),"",D8/C8)</f>
        <v/>
      </c>
      <c r="F8" s="101" t="s">
        <v>76</v>
      </c>
      <c r="G8" s="104" t="n">
        <f aca="false">Budget_analytique!E123</f>
        <v>0</v>
      </c>
      <c r="H8" s="104" t="n">
        <f aca="false">Budget_analytique!F123</f>
        <v>0</v>
      </c>
      <c r="I8" s="103" t="str">
        <f aca="false">IF(OR(H8="",G8=0),"",H8/G8)</f>
        <v/>
      </c>
    </row>
    <row r="9" customFormat="false" ht="23.85" hidden="false" customHeight="false" outlineLevel="0" collapsed="false">
      <c r="A9" s="91"/>
      <c r="B9" s="100" t="s">
        <v>115</v>
      </c>
      <c r="C9" s="98" t="n">
        <f aca="false">SUM(C10:C14)</f>
        <v>0</v>
      </c>
      <c r="D9" s="98" t="n">
        <f aca="false">SUM(D10:D14)</f>
        <v>0</v>
      </c>
      <c r="E9" s="99" t="str">
        <f aca="false">IF(OR(D9="",C9=0),"",D9/C9)</f>
        <v/>
      </c>
      <c r="F9" s="101"/>
      <c r="G9" s="102"/>
      <c r="H9" s="102"/>
      <c r="I9" s="103" t="str">
        <f aca="false">IF(OR(H9="",G9=0),"",H9/G9)</f>
        <v/>
      </c>
    </row>
    <row r="10" customFormat="false" ht="23.85" hidden="false" customHeight="false" outlineLevel="0" collapsed="false">
      <c r="A10" s="91"/>
      <c r="B10" s="101" t="s">
        <v>116</v>
      </c>
      <c r="C10" s="102"/>
      <c r="D10" s="102"/>
      <c r="E10" s="103" t="str">
        <f aca="false">IF(OR(D10="",C10=0),"",D10/C10)</f>
        <v/>
      </c>
      <c r="F10" s="101"/>
      <c r="G10" s="102"/>
      <c r="H10" s="102"/>
      <c r="I10" s="103" t="str">
        <f aca="false">IF(OR(H10="",G10=0),"",H10/G10)</f>
        <v/>
      </c>
    </row>
    <row r="11" customFormat="false" ht="12.75" hidden="false" customHeight="false" outlineLevel="0" collapsed="false">
      <c r="A11" s="91"/>
      <c r="B11" s="101" t="s">
        <v>117</v>
      </c>
      <c r="C11" s="102"/>
      <c r="D11" s="102"/>
      <c r="E11" s="103" t="str">
        <f aca="false">IF(OR(D11="",C11=0),"",D11/C11)</f>
        <v/>
      </c>
      <c r="F11" s="101" t="s">
        <v>77</v>
      </c>
      <c r="G11" s="104" t="n">
        <f aca="false">Budget_analytique!E124</f>
        <v>0</v>
      </c>
      <c r="H11" s="104" t="n">
        <f aca="false">Budget_analytique!F124</f>
        <v>0</v>
      </c>
      <c r="I11" s="103" t="str">
        <f aca="false">IF(OR(H11="",G11=0),"",H11/G11)</f>
        <v/>
      </c>
    </row>
    <row r="12" customFormat="false" ht="12.75" hidden="false" customHeight="false" outlineLevel="0" collapsed="false">
      <c r="A12" s="91"/>
      <c r="B12" s="101" t="s">
        <v>118</v>
      </c>
      <c r="C12" s="102"/>
      <c r="D12" s="102"/>
      <c r="E12" s="103" t="str">
        <f aca="false">IF(OR(D12="",C12=0),"",D12/C12)</f>
        <v/>
      </c>
      <c r="F12" s="101"/>
      <c r="G12" s="102"/>
      <c r="H12" s="102"/>
      <c r="I12" s="103" t="str">
        <f aca="false">IF(OR(H12="",G12=0),"",H12/G12)</f>
        <v/>
      </c>
    </row>
    <row r="13" customFormat="false" ht="12.75" hidden="false" customHeight="false" outlineLevel="0" collapsed="false">
      <c r="A13" s="91"/>
      <c r="B13" s="101" t="s">
        <v>119</v>
      </c>
      <c r="C13" s="102"/>
      <c r="D13" s="102"/>
      <c r="E13" s="103" t="str">
        <f aca="false">IF(OR(D13="",C13=0),"",D13/C13)</f>
        <v/>
      </c>
      <c r="F13" s="101" t="s">
        <v>78</v>
      </c>
      <c r="G13" s="104" t="n">
        <f aca="false">Budget_analytique!E125</f>
        <v>0</v>
      </c>
      <c r="H13" s="104" t="n">
        <f aca="false">Budget_analytique!F125</f>
        <v>0</v>
      </c>
      <c r="I13" s="103" t="str">
        <f aca="false">IF(OR(H13="",G13=0),"",H13/G13)</f>
        <v/>
      </c>
    </row>
    <row r="14" customFormat="false" ht="12.75" hidden="false" customHeight="false" outlineLevel="0" collapsed="false">
      <c r="A14" s="91"/>
      <c r="B14" s="101" t="s">
        <v>120</v>
      </c>
      <c r="C14" s="102"/>
      <c r="D14" s="102"/>
      <c r="E14" s="103" t="str">
        <f aca="false">IF(OR(D14="",C14=0),"",D14/C14)</f>
        <v/>
      </c>
      <c r="F14" s="101" t="s">
        <v>79</v>
      </c>
      <c r="G14" s="104" t="n">
        <f aca="false">Budget_analytique!E126</f>
        <v>0</v>
      </c>
      <c r="H14" s="104" t="n">
        <f aca="false">Budget_analytique!F126</f>
        <v>0</v>
      </c>
      <c r="I14" s="103" t="str">
        <f aca="false">IF(OR(H14="",G14=0),"",H14/G14)</f>
        <v/>
      </c>
    </row>
    <row r="15" customFormat="false" ht="23.85" hidden="false" customHeight="false" outlineLevel="0" collapsed="false">
      <c r="A15" s="91"/>
      <c r="B15" s="100" t="s">
        <v>121</v>
      </c>
      <c r="C15" s="98" t="n">
        <f aca="false">SUM(C16:C20)</f>
        <v>0</v>
      </c>
      <c r="D15" s="98" t="n">
        <f aca="false">SUM(D16:D20)</f>
        <v>0</v>
      </c>
      <c r="E15" s="99" t="str">
        <f aca="false">IF(OR(D15="",C15=0),"",D15/C15)</f>
        <v/>
      </c>
      <c r="F15" s="101" t="s">
        <v>80</v>
      </c>
      <c r="G15" s="104" t="n">
        <f aca="false">Budget_analytique!E127</f>
        <v>0</v>
      </c>
      <c r="H15" s="104" t="n">
        <f aca="false">Budget_analytique!F127</f>
        <v>0</v>
      </c>
      <c r="I15" s="103" t="str">
        <f aca="false">IF(OR(H15="",G15=0),"",H15/G15)</f>
        <v/>
      </c>
    </row>
    <row r="16" customFormat="false" ht="23.85" hidden="false" customHeight="false" outlineLevel="0" collapsed="false">
      <c r="A16" s="91"/>
      <c r="B16" s="101" t="s">
        <v>122</v>
      </c>
      <c r="C16" s="102" t="n">
        <f aca="false">Budget_analytique!$F$24+Budget_analytique!$F$97</f>
        <v>0</v>
      </c>
      <c r="D16" s="102" t="n">
        <f aca="false">Budget_analytique!$K$24+Budget_analytique!$L$97</f>
        <v>0</v>
      </c>
      <c r="E16" s="103" t="str">
        <f aca="false">IF(OR(D16="",C16=0),"",D16/C16)</f>
        <v/>
      </c>
      <c r="F16" s="101"/>
      <c r="G16" s="102"/>
      <c r="H16" s="102"/>
      <c r="I16" s="103" t="str">
        <f aca="false">IF(OR(H16="",G16=0),"",H16/G16)</f>
        <v/>
      </c>
    </row>
    <row r="17" customFormat="false" ht="12.75" hidden="false" customHeight="false" outlineLevel="0" collapsed="false">
      <c r="A17" s="91"/>
      <c r="B17" s="101" t="s">
        <v>123</v>
      </c>
      <c r="C17" s="102"/>
      <c r="D17" s="102"/>
      <c r="E17" s="103" t="str">
        <f aca="false">IF(OR(D17="",C17=0),"",D17/C17)</f>
        <v/>
      </c>
      <c r="F17" s="101"/>
      <c r="G17" s="102"/>
      <c r="H17" s="102"/>
      <c r="I17" s="103" t="str">
        <f aca="false">IF(OR(H17="",G17=0),"",H17/G17)</f>
        <v/>
      </c>
    </row>
    <row r="18" customFormat="false" ht="12.75" hidden="false" customHeight="false" outlineLevel="0" collapsed="false">
      <c r="A18" s="91"/>
      <c r="B18" s="101" t="s">
        <v>124</v>
      </c>
      <c r="C18" s="102" t="n">
        <f aca="false">Budget_analytique!$F$73</f>
        <v>0</v>
      </c>
      <c r="D18" s="102" t="n">
        <f aca="false">Budget_analytique!K73</f>
        <v>0</v>
      </c>
      <c r="E18" s="103" t="str">
        <f aca="false">IF(OR(D18="",C18=0),"",D18/C18)</f>
        <v/>
      </c>
      <c r="F18" s="101" t="s">
        <v>81</v>
      </c>
      <c r="G18" s="104" t="n">
        <f aca="false">Budget_analytique!E128</f>
        <v>0</v>
      </c>
      <c r="H18" s="104" t="n">
        <f aca="false">Budget_analytique!F128</f>
        <v>0</v>
      </c>
      <c r="I18" s="103" t="str">
        <f aca="false">IF(OR(H18="",G18=0),"",H18/G18)</f>
        <v/>
      </c>
    </row>
    <row r="19" customFormat="false" ht="23.85" hidden="false" customHeight="false" outlineLevel="0" collapsed="false">
      <c r="A19" s="91"/>
      <c r="B19" s="101" t="s">
        <v>125</v>
      </c>
      <c r="C19" s="102" t="n">
        <f aca="false">Budget_analytique!$F$42</f>
        <v>0</v>
      </c>
      <c r="D19" s="102" t="n">
        <f aca="false">Budget_analytique!$K$42</f>
        <v>0</v>
      </c>
      <c r="E19" s="103" t="str">
        <f aca="false">IF(OR(D19="",C19=0),"",D19/C19)</f>
        <v/>
      </c>
      <c r="F19" s="101"/>
      <c r="G19" s="102"/>
      <c r="H19" s="102"/>
      <c r="I19" s="103" t="str">
        <f aca="false">IF(OR(H19="",G19=0),"",H19/G19)</f>
        <v/>
      </c>
    </row>
    <row r="20" customFormat="false" ht="23.85" hidden="false" customHeight="false" outlineLevel="0" collapsed="false">
      <c r="A20" s="91"/>
      <c r="B20" s="101" t="s">
        <v>126</v>
      </c>
      <c r="C20" s="102"/>
      <c r="D20" s="102"/>
      <c r="E20" s="103" t="str">
        <f aca="false">IF(OR(D20="",C20=0),"",D20/C20)</f>
        <v/>
      </c>
      <c r="F20" s="101" t="s">
        <v>82</v>
      </c>
      <c r="G20" s="104" t="n">
        <f aca="false">Budget_analytique!E129</f>
        <v>0</v>
      </c>
      <c r="H20" s="104" t="n">
        <f aca="false">Budget_analytique!F129</f>
        <v>0</v>
      </c>
      <c r="I20" s="103" t="str">
        <f aca="false">IF(OR(H20="",G20=0),"",H20/G20)</f>
        <v/>
      </c>
    </row>
    <row r="21" customFormat="false" ht="12.75" hidden="false" customHeight="false" outlineLevel="0" collapsed="false">
      <c r="A21" s="91"/>
      <c r="B21" s="100" t="s">
        <v>127</v>
      </c>
      <c r="C21" s="98" t="n">
        <f aca="false">SUM(C22:C23)</f>
        <v>0</v>
      </c>
      <c r="D21" s="98" t="n">
        <f aca="false">SUM(D22:D23)</f>
        <v>0</v>
      </c>
      <c r="E21" s="99" t="str">
        <f aca="false">IF(OR(D21="",C21=0),"",D21/C21)</f>
        <v/>
      </c>
      <c r="F21" s="101"/>
      <c r="G21" s="102"/>
      <c r="H21" s="102"/>
      <c r="I21" s="103" t="str">
        <f aca="false">IF(OR(H21="",G21=0),"",H21/G21)</f>
        <v/>
      </c>
    </row>
    <row r="22" customFormat="false" ht="23.85" hidden="false" customHeight="false" outlineLevel="0" collapsed="false">
      <c r="A22" s="91"/>
      <c r="B22" s="101" t="s">
        <v>128</v>
      </c>
      <c r="C22" s="102"/>
      <c r="D22" s="102"/>
      <c r="E22" s="103" t="str">
        <f aca="false">IF(OR(D22="",C22=0),"",D22/C22)</f>
        <v/>
      </c>
      <c r="F22" s="101" t="s">
        <v>83</v>
      </c>
      <c r="G22" s="104" t="n">
        <f aca="false">Budget_analytique!E130</f>
        <v>0</v>
      </c>
      <c r="H22" s="104" t="n">
        <f aca="false">Budget_analytique!F130</f>
        <v>0</v>
      </c>
      <c r="I22" s="103" t="str">
        <f aca="false">IF(OR(H22="",G22=0),"",H22/G22)</f>
        <v/>
      </c>
    </row>
    <row r="23" customFormat="false" ht="12.75" hidden="false" customHeight="false" outlineLevel="0" collapsed="false">
      <c r="A23" s="91"/>
      <c r="B23" s="101" t="s">
        <v>129</v>
      </c>
      <c r="C23" s="102"/>
      <c r="D23" s="102"/>
      <c r="E23" s="103" t="str">
        <f aca="false">IF(OR(D23="",C23=0),"",D23/C23)</f>
        <v/>
      </c>
      <c r="F23" s="101"/>
      <c r="G23" s="102"/>
      <c r="H23" s="102"/>
      <c r="I23" s="103" t="str">
        <f aca="false">IF(OR(H23="",G23=0),"",H23/G23)</f>
        <v/>
      </c>
    </row>
    <row r="24" customFormat="false" ht="35.05" hidden="false" customHeight="false" outlineLevel="0" collapsed="false">
      <c r="A24" s="91"/>
      <c r="B24" s="100" t="s">
        <v>130</v>
      </c>
      <c r="C24" s="98" t="n">
        <f aca="false">SUM(C25:C27)</f>
        <v>0</v>
      </c>
      <c r="D24" s="98" t="n">
        <f aca="false">SUM(D25:D27)</f>
        <v>0</v>
      </c>
      <c r="E24" s="99" t="str">
        <f aca="false">IF(OR(D24="",C24=0),"",D24/C24)</f>
        <v/>
      </c>
      <c r="F24" s="101" t="s">
        <v>84</v>
      </c>
      <c r="G24" s="104" t="n">
        <f aca="false">Budget_analytique!E131</f>
        <v>0</v>
      </c>
      <c r="H24" s="104" t="n">
        <f aca="false">Budget_analytique!F131</f>
        <v>0</v>
      </c>
      <c r="I24" s="103" t="str">
        <f aca="false">IF(OR(H24="",G24=0),"",H24/G24)</f>
        <v/>
      </c>
    </row>
    <row r="25" customFormat="false" ht="23.85" hidden="false" customHeight="false" outlineLevel="0" collapsed="false">
      <c r="A25" s="91"/>
      <c r="B25" s="101" t="s">
        <v>131</v>
      </c>
      <c r="C25" s="102" t="n">
        <f aca="false">Budget_analytique!$F$26+Budget_analytique!$F$75+Budget_analytique!$C$89:$E$89+Budget_analytique!$F$99</f>
        <v>0</v>
      </c>
      <c r="D25" s="102" t="n">
        <f aca="false">Budget_analytique!K26+Budget_analytique!K75+Budget_analytique!L99+Budget_analytique!H89</f>
        <v>0</v>
      </c>
      <c r="E25" s="103" t="str">
        <f aca="false">IF(OR(D25="",C25=0),"",D25/C25)</f>
        <v/>
      </c>
      <c r="F25" s="101" t="s">
        <v>85</v>
      </c>
      <c r="G25" s="104" t="n">
        <f aca="false">Budget_analytique!E132</f>
        <v>0</v>
      </c>
      <c r="H25" s="104" t="n">
        <f aca="false">Budget_analytique!F132</f>
        <v>0</v>
      </c>
      <c r="I25" s="103" t="str">
        <f aca="false">IF(OR(H25="",G25=0),"",H25/G25)</f>
        <v/>
      </c>
    </row>
    <row r="26" customFormat="false" ht="12.75" hidden="false" customHeight="false" outlineLevel="0" collapsed="false">
      <c r="A26" s="91"/>
      <c r="B26" s="101" t="s">
        <v>132</v>
      </c>
      <c r="C26" s="102"/>
      <c r="D26" s="102"/>
      <c r="E26" s="103" t="str">
        <f aca="false">IF(OR(D26="",C26=0),"",D26/C26)</f>
        <v/>
      </c>
      <c r="F26" s="101" t="s">
        <v>86</v>
      </c>
      <c r="G26" s="104" t="n">
        <f aca="false">Budget_analytique!E133</f>
        <v>0</v>
      </c>
      <c r="H26" s="104" t="n">
        <f aca="false">Budget_analytique!F133</f>
        <v>0</v>
      </c>
      <c r="I26" s="103" t="str">
        <f aca="false">IF(OR(H26="",G26=0),"",H26/G26)</f>
        <v/>
      </c>
    </row>
    <row r="27" customFormat="false" ht="23.85" hidden="false" customHeight="false" outlineLevel="0" collapsed="false">
      <c r="A27" s="91"/>
      <c r="B27" s="101" t="s">
        <v>133</v>
      </c>
      <c r="C27" s="102" t="n">
        <f aca="false">Budget_analytique!$F$44</f>
        <v>0</v>
      </c>
      <c r="D27" s="102" t="n">
        <f aca="false">Budget_analytique!$K$44</f>
        <v>0</v>
      </c>
      <c r="E27" s="103" t="str">
        <f aca="false">IF(OR(D27="",C27=0),"",D27/C27)</f>
        <v/>
      </c>
      <c r="F27" s="100" t="s">
        <v>87</v>
      </c>
      <c r="G27" s="98" t="n">
        <f aca="false">SUM(G28)</f>
        <v>0</v>
      </c>
      <c r="H27" s="98" t="n">
        <f aca="false">Budget_analytique!F134</f>
        <v>0</v>
      </c>
      <c r="I27" s="99" t="str">
        <f aca="false">IF(OR(H27="",G27=0),"",H27/G27)</f>
        <v/>
      </c>
    </row>
    <row r="28" customFormat="false" ht="23.85" hidden="false" customHeight="false" outlineLevel="0" collapsed="false">
      <c r="A28" s="91"/>
      <c r="B28" s="100" t="s">
        <v>134</v>
      </c>
      <c r="C28" s="98"/>
      <c r="D28" s="98"/>
      <c r="E28" s="99" t="str">
        <f aca="false">IF(OR(D28="",C28=0),"",D28/C28)</f>
        <v/>
      </c>
      <c r="F28" s="101" t="s">
        <v>88</v>
      </c>
      <c r="G28" s="104" t="n">
        <f aca="false">Budget_analytique!E135</f>
        <v>0</v>
      </c>
      <c r="H28" s="104" t="n">
        <f aca="false">Budget_analytique!F135</f>
        <v>0</v>
      </c>
      <c r="I28" s="103" t="str">
        <f aca="false">IF(OR(H28="",G28=0),"",H28/G28)</f>
        <v/>
      </c>
    </row>
    <row r="29" customFormat="false" ht="23.85" hidden="false" customHeight="false" outlineLevel="0" collapsed="false">
      <c r="A29" s="91"/>
      <c r="B29" s="100" t="s">
        <v>135</v>
      </c>
      <c r="C29" s="98"/>
      <c r="D29" s="98"/>
      <c r="E29" s="99" t="str">
        <f aca="false">IF(OR(D29="",C29=0),"",D29/C29)</f>
        <v/>
      </c>
      <c r="F29" s="100" t="s">
        <v>89</v>
      </c>
      <c r="G29" s="98" t="n">
        <f aca="false">Budget_analytique!E136</f>
        <v>0</v>
      </c>
      <c r="H29" s="98" t="n">
        <f aca="false">Budget_analytique!F136</f>
        <v>0</v>
      </c>
      <c r="I29" s="99" t="str">
        <f aca="false">IF(OR(H29="",G29=0),"",H29/G29)</f>
        <v/>
      </c>
    </row>
    <row r="30" customFormat="false" ht="46.25" hidden="false" customHeight="false" outlineLevel="0" collapsed="false">
      <c r="A30" s="91"/>
      <c r="B30" s="100" t="s">
        <v>136</v>
      </c>
      <c r="C30" s="98"/>
      <c r="D30" s="98"/>
      <c r="E30" s="99" t="str">
        <f aca="false">IF(OR(D30="",C30=0),"",D30/C30)</f>
        <v/>
      </c>
      <c r="F30" s="100" t="s">
        <v>90</v>
      </c>
      <c r="G30" s="98" t="n">
        <f aca="false">Budget_analytique!E137</f>
        <v>0</v>
      </c>
      <c r="H30" s="98" t="n">
        <f aca="false">Budget_analytique!F137</f>
        <v>0</v>
      </c>
      <c r="I30" s="99" t="str">
        <f aca="false">IF(OR(H30="",G30=0),"",H30/G30)</f>
        <v/>
      </c>
    </row>
    <row r="31" customFormat="false" ht="23.85" hidden="false" customHeight="false" outlineLevel="0" collapsed="false">
      <c r="A31" s="91"/>
      <c r="B31" s="100" t="s">
        <v>137</v>
      </c>
      <c r="C31" s="98"/>
      <c r="D31" s="98"/>
      <c r="E31" s="99" t="str">
        <f aca="false">IF(OR(D31="",C31=0),"",D31/C31)</f>
        <v/>
      </c>
      <c r="F31" s="100"/>
      <c r="G31" s="98"/>
      <c r="H31" s="98"/>
      <c r="I31" s="99" t="str">
        <f aca="false">IF(OR(H31="",G31=0),"",H31/G31)</f>
        <v/>
      </c>
    </row>
    <row r="32" customFormat="false" ht="27.75" hidden="false" customHeight="true" outlineLevel="0" collapsed="false">
      <c r="A32" s="91"/>
      <c r="B32" s="94" t="s">
        <v>138</v>
      </c>
      <c r="C32" s="94"/>
      <c r="D32" s="94"/>
      <c r="E32" s="94"/>
      <c r="F32" s="8"/>
      <c r="G32" s="8"/>
      <c r="H32" s="8"/>
      <c r="I32" s="8"/>
    </row>
    <row r="33" customFormat="false" ht="23.85" hidden="false" customHeight="false" outlineLevel="0" collapsed="false">
      <c r="A33" s="91"/>
      <c r="B33" s="101" t="s">
        <v>139</v>
      </c>
      <c r="C33" s="102" t="n">
        <f aca="false">Budget_analytique!$F$75+Budget_analytique!$C$89</f>
        <v>0</v>
      </c>
      <c r="D33" s="102" t="n">
        <f aca="false">Budget_analytique!$K$75+Budget_analytique!$H$89</f>
        <v>0</v>
      </c>
      <c r="E33" s="103" t="str">
        <f aca="false">IF(OR(D33="",C33=0),"",D33/C33)</f>
        <v/>
      </c>
      <c r="F33" s="8"/>
      <c r="G33" s="8"/>
      <c r="H33" s="8"/>
      <c r="I33" s="103" t="str">
        <f aca="false">IF(OR(H33="",G33=0),"",H33/G33)</f>
        <v/>
      </c>
    </row>
    <row r="34" customFormat="false" ht="22.5" hidden="false" customHeight="true" outlineLevel="0" collapsed="false">
      <c r="A34" s="91"/>
      <c r="B34" s="101" t="s">
        <v>140</v>
      </c>
      <c r="C34" s="102"/>
      <c r="D34" s="102"/>
      <c r="E34" s="103" t="str">
        <f aca="false">IF(OR(D34="",C34=0),"",D34/C34)</f>
        <v/>
      </c>
      <c r="F34" s="105"/>
      <c r="G34" s="8"/>
      <c r="H34" s="8"/>
      <c r="I34" s="103" t="str">
        <f aca="false">IF(OR(H34="",G34=0),"",H34/G34)</f>
        <v/>
      </c>
    </row>
    <row r="35" customFormat="false" ht="22.5" hidden="false" customHeight="true" outlineLevel="0" collapsed="false">
      <c r="A35" s="91"/>
      <c r="B35" s="101" t="s">
        <v>141</v>
      </c>
      <c r="C35" s="102"/>
      <c r="D35" s="102"/>
      <c r="E35" s="103" t="str">
        <f aca="false">IF(OR(D35="",C35=0),"",D35/C35)</f>
        <v/>
      </c>
      <c r="F35" s="8"/>
      <c r="G35" s="8"/>
      <c r="H35" s="8"/>
      <c r="I35" s="103" t="str">
        <f aca="false">IF(OR(H35="",G35=0),"",H35/G35)</f>
        <v/>
      </c>
    </row>
    <row r="36" customFormat="false" ht="30.75" hidden="false" customHeight="true" outlineLevel="0" collapsed="false">
      <c r="A36" s="91"/>
      <c r="B36" s="106" t="s">
        <v>142</v>
      </c>
      <c r="C36" s="107" t="n">
        <f aca="false">C5+C9+C15+C21+C24+C28+C29+C30+C31++C33+C34+C35</f>
        <v>0</v>
      </c>
      <c r="D36" s="107" t="n">
        <f aca="false">D5+D9+D15+D21+D24+D28+D29+D30+D31++D33+D34+D35</f>
        <v>0</v>
      </c>
      <c r="E36" s="108" t="n">
        <v>0.6029</v>
      </c>
      <c r="F36" s="106" t="s">
        <v>143</v>
      </c>
      <c r="G36" s="109" t="n">
        <f aca="false">G5+G7+G27</f>
        <v>0</v>
      </c>
      <c r="H36" s="109" t="n">
        <f aca="false">H5+H7+H27</f>
        <v>0</v>
      </c>
      <c r="I36" s="110" t="str">
        <f aca="false">IF(OR(H36="",G36=0),"",H36/G36)</f>
        <v/>
      </c>
    </row>
    <row r="37" customFormat="false" ht="31.5" hidden="false" customHeight="true" outlineLevel="0" collapsed="false">
      <c r="A37" s="91"/>
      <c r="B37" s="94" t="s">
        <v>144</v>
      </c>
      <c r="C37" s="94"/>
      <c r="D37" s="94"/>
      <c r="E37" s="94"/>
      <c r="F37" s="94"/>
      <c r="G37" s="94"/>
      <c r="H37" s="94"/>
      <c r="I37" s="94"/>
    </row>
    <row r="38" customFormat="false" ht="62.25" hidden="false" customHeight="true" outlineLevel="0" collapsed="false">
      <c r="A38" s="91"/>
      <c r="B38" s="105" t="s">
        <v>145</v>
      </c>
      <c r="C38" s="111" t="n">
        <f aca="false">SUM(C39:C41)</f>
        <v>0</v>
      </c>
      <c r="D38" s="111" t="n">
        <f aca="false">SUM(D39:D41)</f>
        <v>0</v>
      </c>
      <c r="E38" s="99" t="str">
        <f aca="false">IF(OR(D38="",C38=0),"",D38/C38)</f>
        <v/>
      </c>
      <c r="F38" s="105" t="s">
        <v>146</v>
      </c>
      <c r="G38" s="111" t="n">
        <f aca="false">SUM(G39:G41)</f>
        <v>0</v>
      </c>
      <c r="H38" s="111" t="n">
        <f aca="false">SUM(H39:H41)</f>
        <v>0</v>
      </c>
      <c r="I38" s="99" t="str">
        <f aca="false">IF(OR(H38="",G38=0),"",H38/G38)</f>
        <v/>
      </c>
    </row>
    <row r="39" customFormat="false" ht="39" hidden="false" customHeight="true" outlineLevel="0" collapsed="false">
      <c r="A39" s="91"/>
      <c r="B39" s="101" t="s">
        <v>147</v>
      </c>
      <c r="C39" s="102"/>
      <c r="D39" s="102"/>
      <c r="E39" s="103" t="str">
        <f aca="false">IF(OR(D39="",C39=0),"",D39/C39)</f>
        <v/>
      </c>
      <c r="F39" s="101" t="s">
        <v>148</v>
      </c>
      <c r="G39" s="102"/>
      <c r="H39" s="102"/>
      <c r="I39" s="103" t="str">
        <f aca="false">IF(OR(H39="",G39=0),"",H39/G39)</f>
        <v/>
      </c>
    </row>
    <row r="40" customFormat="false" ht="45" hidden="false" customHeight="true" outlineLevel="0" collapsed="false">
      <c r="A40" s="91"/>
      <c r="B40" s="101" t="s">
        <v>149</v>
      </c>
      <c r="C40" s="102" t="n">
        <f aca="false">Budget_analytique!E49</f>
        <v>0</v>
      </c>
      <c r="D40" s="102" t="n">
        <f aca="false">Budget_analytique!J49</f>
        <v>0</v>
      </c>
      <c r="E40" s="103" t="str">
        <f aca="false">IF(OR(D40="",C40=0),"",D40/C40)</f>
        <v/>
      </c>
      <c r="F40" s="101" t="s">
        <v>150</v>
      </c>
      <c r="G40" s="102" t="n">
        <f aca="false">Budget_analytique!$F$61</f>
        <v>0</v>
      </c>
      <c r="H40" s="102" t="n">
        <f aca="false">Budget_analytique!$F$61</f>
        <v>0</v>
      </c>
      <c r="I40" s="103" t="str">
        <f aca="false">IF(OR(H40="",G40=0),"",H40/G40)</f>
        <v/>
      </c>
    </row>
    <row r="41" customFormat="false" ht="38.25" hidden="false" customHeight="true" outlineLevel="0" collapsed="false">
      <c r="A41" s="91"/>
      <c r="B41" s="101" t="s">
        <v>151</v>
      </c>
      <c r="C41" s="102" t="n">
        <f aca="false">Budget_analytique!$F$28+Budget_analytique!$F$46+Budget_analytique!$F$77+Budget_analytique!$F$101</f>
        <v>0</v>
      </c>
      <c r="D41" s="102" t="n">
        <f aca="false">Budget_analytique!F28+Budget_analytique!F46+Budget_analytique!F77+Budget_analytique!F101</f>
        <v>0</v>
      </c>
      <c r="E41" s="103" t="str">
        <f aca="false">IF(OR(D41="",C41=0),"",D41/C41)</f>
        <v/>
      </c>
      <c r="F41" s="101" t="s">
        <v>152</v>
      </c>
      <c r="G41" s="102"/>
      <c r="H41" s="102"/>
      <c r="I41" s="103" t="str">
        <f aca="false">IF(OR(H41="",G41=0),"",H41/G41)</f>
        <v/>
      </c>
    </row>
    <row r="42" customFormat="false" ht="44.25" hidden="false" customHeight="true" outlineLevel="0" collapsed="false">
      <c r="A42" s="91"/>
      <c r="B42" s="106" t="s">
        <v>153</v>
      </c>
      <c r="C42" s="109" t="n">
        <f aca="false">C36+C38</f>
        <v>0</v>
      </c>
      <c r="D42" s="109" t="n">
        <f aca="false">D36+D38</f>
        <v>0</v>
      </c>
      <c r="E42" s="110" t="str">
        <f aca="false">IF(OR(D42="",C42=0),"",D42/C42)</f>
        <v/>
      </c>
      <c r="F42" s="106" t="s">
        <v>153</v>
      </c>
      <c r="G42" s="109" t="n">
        <f aca="false">G36+G38</f>
        <v>0</v>
      </c>
      <c r="H42" s="109" t="n">
        <f aca="false">H36+H38</f>
        <v>0</v>
      </c>
      <c r="I42" s="110" t="str">
        <f aca="false">IF(OR(H42="",G42=0),"",H42/G42)</f>
        <v/>
      </c>
    </row>
    <row r="43" customFormat="false" ht="45" hidden="false" customHeight="true" outlineLevel="0" collapsed="false">
      <c r="A43" s="91"/>
      <c r="B43" s="112" t="s">
        <v>103</v>
      </c>
      <c r="C43" s="113" t="e">
        <f aca="false">"La subvention CFPPA sollicitée de " &amp; G14 &amp;",00 €"&amp; " Budget_analytique!objet de la présente demande représente " &amp; TEXT(G14/G36,"0,00%") &amp; " du total des produits du projet  dont CVN (montant sollicité/total du budget)x100."</f>
        <v>#DIV/0!</v>
      </c>
      <c r="D43" s="113"/>
      <c r="E43" s="113"/>
      <c r="F43" s="113"/>
      <c r="G43" s="113"/>
      <c r="H43" s="113"/>
      <c r="I43" s="113"/>
    </row>
    <row r="44" customFormat="false" ht="45" hidden="false" customHeight="true" outlineLevel="0" collapsed="false">
      <c r="A44" s="91"/>
      <c r="B44" s="112" t="s">
        <v>104</v>
      </c>
      <c r="C44" s="113" t="e">
        <f aca="false">"La subvention CFPPA sollicitée de " &amp; H14 &amp;",00 €"&amp; " objet de la présente demande représente " &amp; TEXT(H14/H36,"0,00%") &amp; " du total des produits du projet  dont CVN (montant sollicité/total du budget)x100."</f>
        <v>#DIV/0!</v>
      </c>
      <c r="D44" s="113"/>
      <c r="E44" s="113"/>
      <c r="F44" s="113"/>
      <c r="G44" s="113"/>
      <c r="H44" s="113"/>
      <c r="I44" s="113"/>
    </row>
    <row r="45" customFormat="false" ht="23.85" hidden="false" customHeight="true" outlineLevel="0" collapsed="false">
      <c r="A45" s="91"/>
      <c r="B45" s="114" t="s">
        <v>154</v>
      </c>
      <c r="C45" s="114"/>
      <c r="D45" s="114"/>
      <c r="E45" s="114"/>
      <c r="F45" s="114"/>
      <c r="G45" s="114"/>
      <c r="H45" s="114"/>
      <c r="I45" s="114"/>
    </row>
  </sheetData>
  <sheetProtection algorithmName="SHA-512" hashValue="ZD26UdhCZBnHmN1a6h73toVjZsWCUhW2l+50afb7xvcewyZ2R4FM8DV4K6vO99T70zPIg1j6vD6vqGkdKr9f+g==" saltValue="ulEaKGAUjegYOBFBPsCMBQ==" spinCount="100000" sheet="true" formatColumns="false" formatRows="false" autoFilter="false"/>
  <mergeCells count="10">
    <mergeCell ref="B1:I1"/>
    <mergeCell ref="C2:I2"/>
    <mergeCell ref="B4:E4"/>
    <mergeCell ref="F4:I4"/>
    <mergeCell ref="B32:E32"/>
    <mergeCell ref="F32:I32"/>
    <mergeCell ref="B37:I37"/>
    <mergeCell ref="C43:I43"/>
    <mergeCell ref="C44:I44"/>
    <mergeCell ref="B45:I45"/>
  </mergeCells>
  <printOptions headings="false" gridLines="false" gridLinesSet="true" horizontalCentered="true" verticalCentered="false"/>
  <pageMargins left="0" right="0" top="0.354166666666667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D1:F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customHeight="false" zeroHeight="false" outlineLevelRow="0" outlineLevelCol="0"/>
  <cols>
    <col collapsed="false" customWidth="true" hidden="false" outlineLevel="0" max="4" min="4" style="0" width="39.29"/>
    <col collapsed="false" customWidth="true" hidden="false" outlineLevel="0" max="6" min="6" style="0" width="44.29"/>
  </cols>
  <sheetData>
    <row r="1" customFormat="false" ht="22.05" hidden="false" customHeight="false" outlineLevel="0" collapsed="false">
      <c r="D1" s="115" t="s">
        <v>20</v>
      </c>
      <c r="F1" s="115" t="s">
        <v>155</v>
      </c>
    </row>
    <row r="2" customFormat="false" ht="22.05" hidden="false" customHeight="false" outlineLevel="0" collapsed="false">
      <c r="D2" s="115" t="s">
        <v>12</v>
      </c>
      <c r="F2" s="115"/>
    </row>
    <row r="3" customFormat="false" ht="22.05" hidden="false" customHeight="false" outlineLevel="0" collapsed="false">
      <c r="D3" s="115" t="s">
        <v>54</v>
      </c>
      <c r="F3" s="115"/>
    </row>
  </sheetData>
  <sheetProtection algorithmName="SHA-512" hashValue="9x/IH+/oIewI1bayugO/kTiz49oOdxD+cGzwfKAbz9aFzCDDNhgCaS3tx071TFJNMSgC0HxbNGtDTHIPECWlUQ==" saltValue="IBvQfgfj7EzGXCcjGhmLRw==" spinCount="100000" sheet="true" formatColumns="false" formatRows="false" autoFilter="fals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fr-FR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